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15" windowWidth="1878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<sst xmlns="http://schemas.openxmlformats.org/spreadsheetml/2006/main" count="348" uniqueCount="267">
  <si>
    <t>ALM1G-CA</t>
  </si>
  <si>
    <t>Signature Series 5W-20 Synthetic Motor Oil</t>
  </si>
  <si>
    <t>ALM1G-EA</t>
  </si>
  <si>
    <t>ALMQT-CA</t>
  </si>
  <si>
    <t>ALMQT-EA</t>
  </si>
  <si>
    <t>ASL1G-CA</t>
  </si>
  <si>
    <t>Signature Series 5W-30 Synthetic Motor Oil</t>
  </si>
  <si>
    <t>ASL1G-EA</t>
  </si>
  <si>
    <t>ASLQT-CA</t>
  </si>
  <si>
    <t>ASLQT-EA</t>
  </si>
  <si>
    <t>AZOQT-CA</t>
  </si>
  <si>
    <t>Signature Series 0W-30 Synthetic Motor Oil</t>
  </si>
  <si>
    <t>AZOQT-EA</t>
  </si>
  <si>
    <t>XLF1G-CA</t>
  </si>
  <si>
    <t>XL 5W-30 Synthetic Motor Oil</t>
  </si>
  <si>
    <t>XLF1G-EA</t>
  </si>
  <si>
    <t>XLFQT-CA</t>
  </si>
  <si>
    <t>XLFQT-EA</t>
  </si>
  <si>
    <t>XLMQT-CA</t>
  </si>
  <si>
    <t>XL 5W-20 Synthetic Motor Oil</t>
  </si>
  <si>
    <t>XLMQT-EA</t>
  </si>
  <si>
    <t>AME1G-CA</t>
  </si>
  <si>
    <t>SAE 15W-40 Heavy-Duty Diesel and Marine Oil</t>
  </si>
  <si>
    <t>AME1G-EA</t>
  </si>
  <si>
    <t>DEO1G-CA</t>
  </si>
  <si>
    <t>Signature Series Max-Duty Synthetic Diesel Oil 5W-40</t>
  </si>
  <si>
    <t>DEO1G-EA</t>
  </si>
  <si>
    <t>DEOTP-CA</t>
  </si>
  <si>
    <t>DEOTP-EA</t>
  </si>
  <si>
    <t>ADO1G-CA</t>
  </si>
  <si>
    <t>Heavy-Duty Synthetic Diesel Oil 5W-40</t>
  </si>
  <si>
    <t>ADO1G-EA</t>
  </si>
  <si>
    <t>ADP1G-CA</t>
  </si>
  <si>
    <t>Heavy-Duty Synthetic Diesel Oil 15W-40</t>
  </si>
  <si>
    <t>ADP1G-EA</t>
  </si>
  <si>
    <t>SVGQT-CA</t>
  </si>
  <si>
    <t>Severe GearÂ® 75W-90</t>
  </si>
  <si>
    <t>SVGQT-EA</t>
  </si>
  <si>
    <t>HPM1G-CA</t>
  </si>
  <si>
    <t>HP Marine Synthetic 2-Stroke Oil</t>
  </si>
  <si>
    <t>HPM1G-EA</t>
  </si>
  <si>
    <t>AFFQT-CA</t>
  </si>
  <si>
    <t>Formula 4-Stroke Power Sports Synthetic Motor Oil</t>
  </si>
  <si>
    <t>AFFQT-EA</t>
  </si>
  <si>
    <t>ASEQT-CA</t>
  </si>
  <si>
    <t>10W-30 Synthetic Small Engine Oil</t>
  </si>
  <si>
    <t>ASEQT-EA</t>
  </si>
  <si>
    <t>MCFQT-CA</t>
  </si>
  <si>
    <t>10W-40 Synthetic Metric Motorcycle Oil</t>
  </si>
  <si>
    <t>MCFQT-EA</t>
  </si>
  <si>
    <t>MCV1G-CA</t>
  </si>
  <si>
    <t>20W-50 Synthetic V-Twin Motorcycle Oil</t>
  </si>
  <si>
    <t>MCV1G-EA</t>
  </si>
  <si>
    <t>MCVQT-CA</t>
  </si>
  <si>
    <t>MCVQT-EA</t>
  </si>
  <si>
    <t>MTGQT-CA</t>
  </si>
  <si>
    <t>Manual Transmission &amp; Transaxle Gear Lube 75W-90</t>
  </si>
  <si>
    <t>MTGQT-EA</t>
  </si>
  <si>
    <t>Absolute Efficiency Oil Filter</t>
  </si>
  <si>
    <t>EA15K12-EA</t>
  </si>
  <si>
    <t>EA15K13-EA</t>
  </si>
  <si>
    <t>EA15K29-EA</t>
  </si>
  <si>
    <t>EA15K20-EA</t>
  </si>
  <si>
    <t>EA15K50-EA</t>
  </si>
  <si>
    <t>EA15K51-EA</t>
  </si>
  <si>
    <t>EA15K03-EA</t>
  </si>
  <si>
    <t>EAO11-EA</t>
  </si>
  <si>
    <t>25,000-Mile Ea Oil Filter: 1 Filter</t>
  </si>
  <si>
    <t>EAO17-EA</t>
  </si>
  <si>
    <t>EAO34-EA</t>
  </si>
  <si>
    <t>EAO42-EA</t>
  </si>
  <si>
    <t>EAO52-EA</t>
  </si>
  <si>
    <t>EAO80-EA</t>
  </si>
  <si>
    <t>EAO64-EA</t>
  </si>
  <si>
    <t>G2039-EA</t>
  </si>
  <si>
    <t>AMSOIL Hand Pump for Bottles</t>
  </si>
  <si>
    <t>ADFCN-CA</t>
  </si>
  <si>
    <t>Diesel Injector Clean</t>
  </si>
  <si>
    <t>ADFCN-EA</t>
  </si>
  <si>
    <t>APICN-CA</t>
  </si>
  <si>
    <t>P.i. Performance Improver Gasoline Additive</t>
  </si>
  <si>
    <t>APICN-EA</t>
  </si>
  <si>
    <t>FLSHCN-CA</t>
  </si>
  <si>
    <t xml:space="preserve">Engine &amp; Transmission Flush   </t>
  </si>
  <si>
    <t>FLSHCN-EA</t>
  </si>
  <si>
    <t>AMPSC-CA</t>
  </si>
  <si>
    <t>MP Metal Protector</t>
  </si>
  <si>
    <t>AMPSC-EA</t>
  </si>
  <si>
    <t>ATF1G-CA</t>
  </si>
  <si>
    <t>Signature Series Multi-Vehicle Synthetic Automatic Transmission Fluid (ATF)</t>
  </si>
  <si>
    <t>ATFQT-CA</t>
  </si>
  <si>
    <t>AIT1G-CA</t>
  </si>
  <si>
    <t>INTERCEPTORÂ® Synthetic 2-Stroke Oil</t>
  </si>
  <si>
    <t>AIT1G-EA</t>
  </si>
  <si>
    <t>ASMQT-CA</t>
  </si>
  <si>
    <t>Signature Series 0W-20 Synthetic Motor Oil</t>
  </si>
  <si>
    <t>ASMQT-EA</t>
  </si>
  <si>
    <t>XLTQT-CA</t>
  </si>
  <si>
    <t>XL 10W-30 Synthetic Motor Oil</t>
  </si>
  <si>
    <t>XLTQT-EA</t>
  </si>
  <si>
    <t>DME1G-CA</t>
  </si>
  <si>
    <t>Signature Series Max-Duty Synthetic Diesel Oil 15W-40</t>
  </si>
  <si>
    <t>DME1G-EA</t>
  </si>
  <si>
    <t>DMETP-CA</t>
  </si>
  <si>
    <t>DMETP-EA</t>
  </si>
  <si>
    <t>HDDQT-CA</t>
  </si>
  <si>
    <t>Series 3000 5W-30 Synthetic Heavy Duty Diesel Oil</t>
  </si>
  <si>
    <t>HDDQT-EA</t>
  </si>
  <si>
    <t>GLCCR-CA</t>
  </si>
  <si>
    <t>Synthetic Multi-Purpose Grease NLGI #2</t>
  </si>
  <si>
    <t>GLCCR-EA</t>
  </si>
  <si>
    <t>GPTR1CR-EA</t>
  </si>
  <si>
    <t>Synthetic Polymeric Truck, Chassis and Equipment Grease, NLGI #1</t>
  </si>
  <si>
    <t>GPTR2CR-EA</t>
  </si>
  <si>
    <t>Synthetic Polymeric Truck, Chassis and Equipment Grease, NLGI #2</t>
  </si>
  <si>
    <t>GWRCR-CA</t>
  </si>
  <si>
    <t>Synthetic Water Resistant Grease</t>
  </si>
  <si>
    <t>AFLQT-CA</t>
  </si>
  <si>
    <t>European Car Formula 5W-40 Improved ESP Synthetic Motor Oil</t>
  </si>
  <si>
    <t>AFLQT-EA</t>
  </si>
  <si>
    <t>ATL1G-CA</t>
  </si>
  <si>
    <t>Signature Series Fuel-Efficient Synthetic Automatic Transmission Fluid (ATL)</t>
  </si>
  <si>
    <t>ATLTP-CA</t>
  </si>
  <si>
    <t>ATLTP-EA</t>
  </si>
  <si>
    <t>ATLQT-CA</t>
  </si>
  <si>
    <t>ATLQT-EA</t>
  </si>
  <si>
    <t>MTFQT-CA</t>
  </si>
  <si>
    <t>Manual Synchromesh Transmission Fluid 5W-30</t>
  </si>
  <si>
    <t>MTFQT-EA</t>
  </si>
  <si>
    <t>EAOM103-EA</t>
  </si>
  <si>
    <t>EA Oil Filter - Motorcycle [black]</t>
  </si>
  <si>
    <t>EAOM134-EA</t>
  </si>
  <si>
    <t>EAOM134C-EA</t>
  </si>
  <si>
    <t>EA Oil Filter - Motorcycle [chrome]</t>
  </si>
  <si>
    <t>Diesel Cetane Boost</t>
  </si>
  <si>
    <t>ACBCN-EA</t>
  </si>
  <si>
    <t>AQSCN-CA</t>
  </si>
  <si>
    <t>Quick Shot</t>
  </si>
  <si>
    <t>AQSCN-EA</t>
  </si>
  <si>
    <t>MOBCN-CA</t>
  </si>
  <si>
    <t xml:space="preserve">Motorcycle Octane Boost  </t>
  </si>
  <si>
    <t>MOBCN-EA</t>
  </si>
  <si>
    <t>ADFHG-CA</t>
  </si>
  <si>
    <t>ADFHG-EA</t>
  </si>
  <si>
    <t>FGRQT-CA</t>
  </si>
  <si>
    <t>75W-90 Long Life Synthetic Gear Lube</t>
  </si>
  <si>
    <t>FGRQT-EA</t>
  </si>
  <si>
    <t>ZRTQT-CA</t>
  </si>
  <si>
    <t xml:space="preserve">Z-RODÂ® 10W-30 Synthetic Motor Oil </t>
  </si>
  <si>
    <t>ZRTQT-EA</t>
  </si>
  <si>
    <t>XLZQT-CA</t>
  </si>
  <si>
    <t>XL 0W-20 Synthetic Motor Oil</t>
  </si>
  <si>
    <t>EA15K32-EA</t>
  </si>
  <si>
    <t>EAO23-EA</t>
  </si>
  <si>
    <t>EAO24-EA</t>
  </si>
  <si>
    <t>EAO98-EA</t>
  </si>
  <si>
    <t>EAO99-EA</t>
  </si>
  <si>
    <t>EA15K01-EA</t>
  </si>
  <si>
    <t>AZFQT-CA</t>
  </si>
  <si>
    <t>Signature Series 0W-40 Synthetic Motor Oil</t>
  </si>
  <si>
    <t>AZFQT-EA</t>
  </si>
  <si>
    <t>EFMQT-CA</t>
  </si>
  <si>
    <t>European Car Formula 5W-40 Classic ESP Synthetic Motor Oil</t>
  </si>
  <si>
    <t>EFMQT-EA</t>
  </si>
  <si>
    <t>G1230-EA</t>
  </si>
  <si>
    <t>Flexible Pour Spout</t>
  </si>
  <si>
    <t>AMOQT-CA</t>
  </si>
  <si>
    <t>Premium Protection 10W-40 Synthetic Motor Oil</t>
  </si>
  <si>
    <t>AMOQT-EA</t>
  </si>
  <si>
    <t>ATPPK-CA</t>
  </si>
  <si>
    <t>SABERÂ® Professional Synthetic 2-Stroke Oil</t>
  </si>
  <si>
    <t>AOBBE-EA</t>
  </si>
  <si>
    <t>DOMINATORÂ® Octane Boost</t>
  </si>
  <si>
    <t>RDCBCN-EA</t>
  </si>
  <si>
    <t>DominatorÂ® Coolant Boost</t>
  </si>
  <si>
    <t>DOMINATORÂ® Synthetic 2-Stroke Racing Oil</t>
  </si>
  <si>
    <t>TDRQT-EA</t>
  </si>
  <si>
    <t>ADBCN-CA</t>
  </si>
  <si>
    <t>Diesel All-In-One</t>
  </si>
  <si>
    <t>ADBCN-EA</t>
  </si>
  <si>
    <t>Synthetic V-Twin Primary Fluid</t>
  </si>
  <si>
    <t>MVPQT-EA</t>
  </si>
  <si>
    <t>Synthetic V-Twin Transmission Fluid</t>
  </si>
  <si>
    <t>MVTQT-EA</t>
  </si>
  <si>
    <t>DB40QT-EA</t>
  </si>
  <si>
    <t>10W-40 Synthetic Dirt Bike Oil</t>
  </si>
  <si>
    <t>DB50QT-EA</t>
  </si>
  <si>
    <t>10W-50 Synthetic Dirt Bike Oil</t>
  </si>
  <si>
    <t>DB60QT-EA</t>
  </si>
  <si>
    <t>10W-60 Synthetic Dirt Bike Oil</t>
  </si>
  <si>
    <t>AMWSC-EA</t>
  </si>
  <si>
    <t>Miracle Wash Waterless Wash and Wax Spray</t>
  </si>
  <si>
    <t>EAAU3570-EA</t>
  </si>
  <si>
    <t>AMSOIL Universal Air Induction Filter: 1 FILTER</t>
  </si>
  <si>
    <t>FCPSC-EA</t>
  </si>
  <si>
    <t>Firearm Cleaner and Protectant</t>
  </si>
  <si>
    <t>FLPBA-EA</t>
  </si>
  <si>
    <t>100% Synthetic Firearm Lubricant and Protectant</t>
  </si>
  <si>
    <t>AIRBA-EA</t>
  </si>
  <si>
    <t>Synthetic Air Tool Oil</t>
  </si>
  <si>
    <t>AGMQT-EA</t>
  </si>
  <si>
    <t>AMSOIL Synthetic Marine Gear Lube 75W-90</t>
  </si>
  <si>
    <t>Item Code</t>
  </si>
  <si>
    <t>Name</t>
  </si>
  <si>
    <t>Weight</t>
  </si>
  <si>
    <t>Commission Credits</t>
  </si>
  <si>
    <t>Dealer Cost</t>
  </si>
  <si>
    <t>Local Retail</t>
  </si>
  <si>
    <t>Preferred Cust Pricing</t>
  </si>
  <si>
    <t>Basic Count</t>
  </si>
  <si>
    <t>Expanded Count</t>
  </si>
  <si>
    <t>Stock Priority</t>
  </si>
  <si>
    <t>basic cost</t>
  </si>
  <si>
    <t>Expanded costs</t>
  </si>
  <si>
    <t>Sub-Costs Basic</t>
  </si>
  <si>
    <t>Sub-Costs Expanded</t>
  </si>
  <si>
    <t>Key</t>
  </si>
  <si>
    <t>Have 1-form of ATL in stock</t>
  </si>
  <si>
    <t>I sell as a refill for the small bottles</t>
  </si>
  <si>
    <t>Just be ready for demand</t>
  </si>
  <si>
    <t>Dodges use 7 quarts!</t>
  </si>
  <si>
    <t xml:space="preserve">Very versitle product! Motorcycles too. </t>
  </si>
  <si>
    <t>For some this is HUGE</t>
  </si>
  <si>
    <t>Some customers buy by the case</t>
  </si>
  <si>
    <t>Ford 7.2</t>
  </si>
  <si>
    <t>Newer cars so sales will increase</t>
  </si>
  <si>
    <t>Older GM ALL</t>
  </si>
  <si>
    <t>Ford 6.7s</t>
  </si>
  <si>
    <t>Less common GMC trucks, etc</t>
  </si>
  <si>
    <t>I sell a LOT of this</t>
  </si>
  <si>
    <t>Buy the case - cheaper</t>
  </si>
  <si>
    <t>Have one for display</t>
  </si>
  <si>
    <t>G2196-EA</t>
  </si>
  <si>
    <t>EaO Filter Cutaway (EaO15)</t>
  </si>
  <si>
    <t>Choose based on climate</t>
  </si>
  <si>
    <t xml:space="preserve">Expand OE selection if you service customer vehicles. </t>
  </si>
  <si>
    <t>Commissions Back if only order in month</t>
  </si>
  <si>
    <t>Totals STK Priority 1&amp;2</t>
  </si>
  <si>
    <t>Row Totals</t>
  </si>
  <si>
    <t>Basic Commission Points</t>
  </si>
  <si>
    <t>Expanded Commissions Pts</t>
  </si>
  <si>
    <t>Combined Commissions 1&amp;2</t>
  </si>
  <si>
    <t>Total Com$ if this only order</t>
  </si>
  <si>
    <t>Adj Cost after commissions</t>
  </si>
  <si>
    <t xml:space="preserve">These orders will also yeild purchase discounts. </t>
  </si>
  <si>
    <t>Some markets will demand more 10W-40 over 20W-50</t>
  </si>
  <si>
    <t>New GMs</t>
  </si>
  <si>
    <t>Popular Subaru &amp; more</t>
  </si>
  <si>
    <t>Subaru. Honda, etc</t>
  </si>
  <si>
    <t>GM Front WD</t>
  </si>
  <si>
    <t>Mitsu &amp; Nissan</t>
  </si>
  <si>
    <t>most popular GM</t>
  </si>
  <si>
    <t>Toyota and many Ford</t>
  </si>
  <si>
    <t>Ford/Dodge</t>
  </si>
  <si>
    <t>GM/Ford - a must</t>
  </si>
  <si>
    <t>Dodge/Jeep older</t>
  </si>
  <si>
    <t>GM and others</t>
  </si>
  <si>
    <t>Duramax</t>
  </si>
  <si>
    <t>cummins 5.9</t>
  </si>
  <si>
    <t>GM, AMC and Tahoe</t>
  </si>
  <si>
    <t>Easy to sell</t>
  </si>
  <si>
    <t>You want to have enough for flushing</t>
  </si>
  <si>
    <t>Seasonal</t>
  </si>
  <si>
    <t>A top seller</t>
  </si>
  <si>
    <t>Growing in sales</t>
  </si>
  <si>
    <t>ATPBC-EA</t>
  </si>
  <si>
    <t>ATPQT-EA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</si>
</sst>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4ECE1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64" fontId="0" fillId="33" borderId="10" xfId="0" applyNumberFormat="1" applyFill="1" applyBorder="1" applyAlignment="1">
      <alignment vertical="top" wrapText="1"/>
    </xf>
    <xf numFmtId="164" fontId="0" fillId="34" borderId="10" xfId="0" applyNumberFormat="1" applyFill="1" applyBorder="1" applyAlignment="1">
      <alignment vertical="top" wrapText="1"/>
    </xf>
    <xf numFmtId="164" fontId="0" fillId="35" borderId="10" xfId="0" applyNumberForma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18" borderId="0" xfId="0" applyFill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37" fillId="40" borderId="0" xfId="0" applyFont="1" applyFill="1" applyAlignment="1">
      <alignment/>
    </xf>
    <xf numFmtId="0" fontId="0" fillId="15" borderId="0" xfId="0" applyFill="1" applyAlignment="1">
      <alignment horizontal="left" vertical="top" wrapText="1"/>
    </xf>
    <xf numFmtId="0" fontId="0" fillId="16" borderId="0" xfId="0" applyFill="1" applyAlignment="1">
      <alignment horizontal="left" vertical="top" wrapText="1"/>
    </xf>
    <xf numFmtId="0" fontId="0" fillId="41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37" fillId="0" borderId="0" xfId="0" applyFont="1" applyAlignment="1">
      <alignment horizontal="center" vertical="top" wrapText="1"/>
    </xf>
    <xf numFmtId="0" fontId="0" fillId="42" borderId="11" xfId="0" applyFill="1" applyBorder="1" applyAlignment="1">
      <alignment/>
    </xf>
    <xf numFmtId="0" fontId="0" fillId="4" borderId="11" xfId="0" applyFill="1" applyBorder="1" applyAlignment="1">
      <alignment/>
    </xf>
    <xf numFmtId="0" fontId="37" fillId="34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horizontal="center" vertical="top" wrapText="1"/>
    </xf>
    <xf numFmtId="164" fontId="0" fillId="19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7" borderId="11" xfId="0" applyNumberFormat="1" applyFill="1" applyBorder="1" applyAlignment="1">
      <alignment/>
    </xf>
    <xf numFmtId="164" fontId="0" fillId="38" borderId="11" xfId="0" applyNumberFormat="1" applyFill="1" applyBorder="1" applyAlignment="1">
      <alignment/>
    </xf>
    <xf numFmtId="164" fontId="0" fillId="39" borderId="11" xfId="0" applyNumberFormat="1" applyFill="1" applyBorder="1" applyAlignment="1">
      <alignment/>
    </xf>
    <xf numFmtId="164" fontId="0" fillId="42" borderId="11" xfId="0" applyNumberFormat="1" applyFill="1" applyBorder="1" applyAlignment="1">
      <alignment/>
    </xf>
    <xf numFmtId="164" fontId="37" fillId="19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0" fillId="2" borderId="11" xfId="0" applyFill="1" applyBorder="1" applyAlignment="1">
      <alignment/>
    </xf>
    <xf numFmtId="164" fontId="0" fillId="16" borderId="0" xfId="0" applyNumberFormat="1" applyFill="1" applyAlignment="1">
      <alignment vertical="top" wrapText="1"/>
    </xf>
    <xf numFmtId="164" fontId="0" fillId="41" borderId="0" xfId="0" applyNumberFormat="1" applyFill="1" applyAlignment="1">
      <alignment vertical="top" wrapText="1"/>
    </xf>
    <xf numFmtId="0" fontId="0" fillId="43" borderId="0" xfId="0" applyFill="1" applyAlignment="1">
      <alignment/>
    </xf>
    <xf numFmtId="0" fontId="2" fillId="41" borderId="0" xfId="0" applyFont="1" applyFill="1" applyAlignment="1">
      <alignment horizontal="center" vertical="top" wrapText="1"/>
    </xf>
    <xf numFmtId="0" fontId="0" fillId="41" borderId="0" xfId="0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0" fontId="38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J153" sqref="J153"/>
    </sheetView>
  </sheetViews>
  <sheetFormatPr defaultColWidth="9.140625" defaultRowHeight="15"/>
  <cols>
    <col min="1" max="1" width="11.421875" style="0" customWidth="1"/>
    <col min="2" max="2" width="6.421875" style="0" customWidth="1"/>
    <col min="4" max="4" width="11.8515625" style="0" customWidth="1"/>
    <col min="7" max="7" width="7.140625" style="0" customWidth="1"/>
    <col min="8" max="8" width="10.28125" style="0" customWidth="1"/>
    <col min="10" max="10" width="11.140625" style="30" customWidth="1"/>
    <col min="11" max="11" width="13.57421875" style="0" customWidth="1"/>
    <col min="12" max="12" width="11.7109375" style="30" customWidth="1"/>
    <col min="13" max="13" width="13.28125" style="0" customWidth="1"/>
    <col min="14" max="14" width="9.140625" style="30" customWidth="1"/>
    <col min="15" max="15" width="10.28125" style="30" customWidth="1"/>
    <col min="16" max="16" width="21.57421875" style="0" customWidth="1"/>
    <col min="17" max="17" width="10.140625" style="0" customWidth="1"/>
  </cols>
  <sheetData>
    <row r="1" spans="1:17" s="1" customFormat="1" ht="42.75" customHeight="1">
      <c r="A1" s="1" t="s">
        <v>202</v>
      </c>
      <c r="B1" s="1" t="s">
        <v>203</v>
      </c>
      <c r="C1" s="1" t="s">
        <v>204</v>
      </c>
      <c r="D1" s="1" t="s">
        <v>205</v>
      </c>
      <c r="E1" s="1" t="s">
        <v>206</v>
      </c>
      <c r="F1" s="1" t="s">
        <v>207</v>
      </c>
      <c r="G1" s="15" t="s">
        <v>209</v>
      </c>
      <c r="H1" s="16" t="s">
        <v>210</v>
      </c>
      <c r="I1" s="14" t="s">
        <v>211</v>
      </c>
      <c r="J1" s="3" t="s">
        <v>212</v>
      </c>
      <c r="K1" s="4" t="s">
        <v>239</v>
      </c>
      <c r="L1" s="3" t="s">
        <v>213</v>
      </c>
      <c r="M1" s="5" t="s">
        <v>240</v>
      </c>
      <c r="N1" s="32" t="s">
        <v>214</v>
      </c>
      <c r="O1" s="33" t="s">
        <v>215</v>
      </c>
      <c r="P1" s="2" t="s">
        <v>216</v>
      </c>
      <c r="Q1" s="1" t="s">
        <v>208</v>
      </c>
    </row>
    <row r="2" spans="1:17" ht="15">
      <c r="A2" t="s">
        <v>0</v>
      </c>
      <c r="B2" t="s">
        <v>1</v>
      </c>
      <c r="C2">
        <v>32</v>
      </c>
      <c r="D2">
        <v>88.18</v>
      </c>
      <c r="E2">
        <v>127.8</v>
      </c>
      <c r="F2">
        <v>172.55</v>
      </c>
      <c r="H2">
        <v>1</v>
      </c>
      <c r="I2" s="6">
        <v>1</v>
      </c>
      <c r="J2" s="23">
        <f aca="true" t="shared" si="0" ref="J2:J33">SUM(E2*G2)</f>
        <v>0</v>
      </c>
      <c r="K2" s="8">
        <f aca="true" t="shared" si="1" ref="K2:K33">SUM(D2*G2)</f>
        <v>0</v>
      </c>
      <c r="L2" s="23">
        <f aca="true" t="shared" si="2" ref="L2:L33">SUM(E2*H2)</f>
        <v>127.8</v>
      </c>
      <c r="M2" s="8">
        <f aca="true" t="shared" si="3" ref="M2:M33">SUM(D2*H2)</f>
        <v>88.18</v>
      </c>
      <c r="Q2">
        <v>134.2</v>
      </c>
    </row>
    <row r="3" spans="1:17" ht="15">
      <c r="A3" t="s">
        <v>2</v>
      </c>
      <c r="B3" t="s">
        <v>1</v>
      </c>
      <c r="C3">
        <v>8</v>
      </c>
      <c r="D3">
        <v>22.05</v>
      </c>
      <c r="E3">
        <v>33.55</v>
      </c>
      <c r="F3">
        <v>43.55</v>
      </c>
      <c r="I3" s="6">
        <v>1</v>
      </c>
      <c r="J3" s="23">
        <f t="shared" si="0"/>
        <v>0</v>
      </c>
      <c r="K3" s="8">
        <f t="shared" si="1"/>
        <v>0</v>
      </c>
      <c r="L3" s="23">
        <f t="shared" si="2"/>
        <v>0</v>
      </c>
      <c r="M3" s="8">
        <f t="shared" si="3"/>
        <v>0</v>
      </c>
      <c r="P3" s="13" t="s">
        <v>234</v>
      </c>
      <c r="Q3">
        <v>35.25</v>
      </c>
    </row>
    <row r="4" spans="1:17" ht="15">
      <c r="A4" t="s">
        <v>3</v>
      </c>
      <c r="B4" t="s">
        <v>1</v>
      </c>
      <c r="C4">
        <v>25.2</v>
      </c>
      <c r="D4">
        <v>67.38</v>
      </c>
      <c r="E4">
        <v>97.65</v>
      </c>
      <c r="F4">
        <v>131.85</v>
      </c>
      <c r="G4">
        <v>1</v>
      </c>
      <c r="H4">
        <v>2</v>
      </c>
      <c r="I4" s="6">
        <v>1</v>
      </c>
      <c r="J4" s="23">
        <f t="shared" si="0"/>
        <v>97.65</v>
      </c>
      <c r="K4" s="8">
        <f t="shared" si="1"/>
        <v>67.38</v>
      </c>
      <c r="L4" s="23">
        <f t="shared" si="2"/>
        <v>195.3</v>
      </c>
      <c r="M4" s="8">
        <f t="shared" si="3"/>
        <v>134.76</v>
      </c>
      <c r="P4" s="35" t="s">
        <v>235</v>
      </c>
      <c r="Q4">
        <v>102.55</v>
      </c>
    </row>
    <row r="5" spans="1:17" ht="15">
      <c r="A5" t="s">
        <v>4</v>
      </c>
      <c r="B5" t="s">
        <v>1</v>
      </c>
      <c r="C5">
        <v>2.1</v>
      </c>
      <c r="D5">
        <v>5.61</v>
      </c>
      <c r="E5">
        <v>8.55</v>
      </c>
      <c r="F5">
        <v>11.1</v>
      </c>
      <c r="I5" s="6">
        <v>1</v>
      </c>
      <c r="J5" s="23">
        <f t="shared" si="0"/>
        <v>0</v>
      </c>
      <c r="K5" s="8">
        <f t="shared" si="1"/>
        <v>0</v>
      </c>
      <c r="L5" s="23">
        <f t="shared" si="2"/>
        <v>0</v>
      </c>
      <c r="M5" s="8">
        <f t="shared" si="3"/>
        <v>0</v>
      </c>
      <c r="P5" s="36"/>
      <c r="Q5">
        <v>9</v>
      </c>
    </row>
    <row r="6" spans="1:17" ht="15">
      <c r="A6" t="s">
        <v>5</v>
      </c>
      <c r="B6" t="s">
        <v>6</v>
      </c>
      <c r="C6">
        <v>30.4</v>
      </c>
      <c r="D6">
        <v>88.18</v>
      </c>
      <c r="E6">
        <v>127.8</v>
      </c>
      <c r="F6">
        <v>172.55</v>
      </c>
      <c r="H6">
        <v>1</v>
      </c>
      <c r="I6" s="6">
        <v>1</v>
      </c>
      <c r="J6" s="23">
        <f t="shared" si="0"/>
        <v>0</v>
      </c>
      <c r="K6" s="8">
        <f t="shared" si="1"/>
        <v>0</v>
      </c>
      <c r="L6" s="23">
        <f t="shared" si="2"/>
        <v>127.8</v>
      </c>
      <c r="M6" s="8">
        <f t="shared" si="3"/>
        <v>88.18</v>
      </c>
      <c r="P6" s="36"/>
      <c r="Q6">
        <v>134.2</v>
      </c>
    </row>
    <row r="7" spans="1:17" ht="15">
      <c r="A7" t="s">
        <v>7</v>
      </c>
      <c r="B7" t="s">
        <v>6</v>
      </c>
      <c r="C7">
        <v>7.6</v>
      </c>
      <c r="D7">
        <v>22.05</v>
      </c>
      <c r="E7">
        <v>33.55</v>
      </c>
      <c r="F7">
        <v>43.55</v>
      </c>
      <c r="I7" s="6">
        <v>1</v>
      </c>
      <c r="J7" s="23">
        <f t="shared" si="0"/>
        <v>0</v>
      </c>
      <c r="K7" s="8">
        <f t="shared" si="1"/>
        <v>0</v>
      </c>
      <c r="L7" s="23">
        <f t="shared" si="2"/>
        <v>0</v>
      </c>
      <c r="M7" s="8">
        <f t="shared" si="3"/>
        <v>0</v>
      </c>
      <c r="Q7">
        <v>35.25</v>
      </c>
    </row>
    <row r="8" spans="1:17" ht="15">
      <c r="A8" t="s">
        <v>8</v>
      </c>
      <c r="B8" t="s">
        <v>6</v>
      </c>
      <c r="C8">
        <v>24</v>
      </c>
      <c r="D8">
        <v>67.38</v>
      </c>
      <c r="E8">
        <v>97.65</v>
      </c>
      <c r="F8">
        <v>131.85</v>
      </c>
      <c r="G8">
        <v>1</v>
      </c>
      <c r="H8">
        <v>2</v>
      </c>
      <c r="I8" s="6">
        <v>1</v>
      </c>
      <c r="J8" s="23">
        <f t="shared" si="0"/>
        <v>97.65</v>
      </c>
      <c r="K8" s="8">
        <f t="shared" si="1"/>
        <v>67.38</v>
      </c>
      <c r="L8" s="23">
        <f t="shared" si="2"/>
        <v>195.3</v>
      </c>
      <c r="M8" s="8">
        <f t="shared" si="3"/>
        <v>134.76</v>
      </c>
      <c r="Q8">
        <v>102.55</v>
      </c>
    </row>
    <row r="9" spans="1:17" ht="15">
      <c r="A9" t="s">
        <v>9</v>
      </c>
      <c r="B9" t="s">
        <v>6</v>
      </c>
      <c r="C9">
        <v>2</v>
      </c>
      <c r="D9">
        <v>5.61</v>
      </c>
      <c r="E9">
        <v>8.55</v>
      </c>
      <c r="F9">
        <v>11.1</v>
      </c>
      <c r="G9">
        <v>6</v>
      </c>
      <c r="I9" s="6">
        <v>1</v>
      </c>
      <c r="J9" s="23">
        <f t="shared" si="0"/>
        <v>51.300000000000004</v>
      </c>
      <c r="K9" s="8">
        <f t="shared" si="1"/>
        <v>33.660000000000004</v>
      </c>
      <c r="L9" s="23">
        <f t="shared" si="2"/>
        <v>0</v>
      </c>
      <c r="M9" s="8">
        <f t="shared" si="3"/>
        <v>0</v>
      </c>
      <c r="Q9">
        <v>9</v>
      </c>
    </row>
    <row r="10" spans="1:17" ht="15">
      <c r="A10" t="s">
        <v>10</v>
      </c>
      <c r="B10" t="s">
        <v>11</v>
      </c>
      <c r="C10">
        <v>25.2</v>
      </c>
      <c r="D10">
        <v>69.86</v>
      </c>
      <c r="E10">
        <v>101.25</v>
      </c>
      <c r="F10">
        <v>136.7</v>
      </c>
      <c r="H10">
        <v>1</v>
      </c>
      <c r="I10" s="6">
        <v>1</v>
      </c>
      <c r="J10" s="23">
        <f t="shared" si="0"/>
        <v>0</v>
      </c>
      <c r="K10" s="8">
        <f t="shared" si="1"/>
        <v>0</v>
      </c>
      <c r="L10" s="23">
        <f t="shared" si="2"/>
        <v>101.25</v>
      </c>
      <c r="M10" s="8">
        <f t="shared" si="3"/>
        <v>69.86</v>
      </c>
      <c r="Q10">
        <v>106.35</v>
      </c>
    </row>
    <row r="11" spans="1:17" ht="15">
      <c r="A11" t="s">
        <v>12</v>
      </c>
      <c r="B11" t="s">
        <v>11</v>
      </c>
      <c r="C11">
        <v>2.1</v>
      </c>
      <c r="D11">
        <v>5.82</v>
      </c>
      <c r="E11">
        <v>8.9</v>
      </c>
      <c r="F11">
        <v>11.5</v>
      </c>
      <c r="I11" s="6">
        <v>1</v>
      </c>
      <c r="J11" s="23">
        <f t="shared" si="0"/>
        <v>0</v>
      </c>
      <c r="K11" s="8">
        <f t="shared" si="1"/>
        <v>0</v>
      </c>
      <c r="L11" s="23">
        <f t="shared" si="2"/>
        <v>0</v>
      </c>
      <c r="M11" s="8">
        <f t="shared" si="3"/>
        <v>0</v>
      </c>
      <c r="Q11">
        <v>9.35</v>
      </c>
    </row>
    <row r="12" spans="1:17" ht="15">
      <c r="A12" t="s">
        <v>13</v>
      </c>
      <c r="B12" t="s">
        <v>14</v>
      </c>
      <c r="C12">
        <v>31.2</v>
      </c>
      <c r="D12">
        <v>64.31</v>
      </c>
      <c r="E12">
        <v>93.2</v>
      </c>
      <c r="F12">
        <v>125.85</v>
      </c>
      <c r="H12">
        <v>1</v>
      </c>
      <c r="I12" s="6">
        <v>1</v>
      </c>
      <c r="J12" s="23">
        <f t="shared" si="0"/>
        <v>0</v>
      </c>
      <c r="K12" s="8">
        <f t="shared" si="1"/>
        <v>0</v>
      </c>
      <c r="L12" s="23">
        <f t="shared" si="2"/>
        <v>93.2</v>
      </c>
      <c r="M12" s="8">
        <f t="shared" si="3"/>
        <v>64.31</v>
      </c>
      <c r="Q12">
        <v>97.9</v>
      </c>
    </row>
    <row r="13" spans="1:17" ht="15">
      <c r="A13" t="s">
        <v>15</v>
      </c>
      <c r="B13" t="s">
        <v>14</v>
      </c>
      <c r="C13">
        <v>7.8</v>
      </c>
      <c r="D13">
        <v>16.08</v>
      </c>
      <c r="E13">
        <v>24.5</v>
      </c>
      <c r="F13">
        <v>31.9</v>
      </c>
      <c r="I13" s="6">
        <v>1</v>
      </c>
      <c r="J13" s="23">
        <f t="shared" si="0"/>
        <v>0</v>
      </c>
      <c r="K13" s="8">
        <f t="shared" si="1"/>
        <v>0</v>
      </c>
      <c r="L13" s="23">
        <f t="shared" si="2"/>
        <v>0</v>
      </c>
      <c r="M13" s="8">
        <f t="shared" si="3"/>
        <v>0</v>
      </c>
      <c r="Q13">
        <v>25.75</v>
      </c>
    </row>
    <row r="14" spans="1:17" ht="15">
      <c r="A14" t="s">
        <v>16</v>
      </c>
      <c r="B14" t="s">
        <v>14</v>
      </c>
      <c r="C14">
        <v>24</v>
      </c>
      <c r="D14">
        <v>49.47</v>
      </c>
      <c r="E14">
        <v>71.7</v>
      </c>
      <c r="F14">
        <v>96.8</v>
      </c>
      <c r="G14">
        <v>1</v>
      </c>
      <c r="H14">
        <v>2</v>
      </c>
      <c r="I14" s="6">
        <v>1</v>
      </c>
      <c r="J14" s="23">
        <f t="shared" si="0"/>
        <v>71.7</v>
      </c>
      <c r="K14" s="8">
        <f t="shared" si="1"/>
        <v>49.47</v>
      </c>
      <c r="L14" s="23">
        <f t="shared" si="2"/>
        <v>143.4</v>
      </c>
      <c r="M14" s="8">
        <f t="shared" si="3"/>
        <v>98.94</v>
      </c>
      <c r="Q14">
        <v>75.3</v>
      </c>
    </row>
    <row r="15" spans="1:17" ht="15">
      <c r="A15" t="s">
        <v>17</v>
      </c>
      <c r="B15" t="s">
        <v>14</v>
      </c>
      <c r="C15">
        <v>2</v>
      </c>
      <c r="D15">
        <v>4.12</v>
      </c>
      <c r="E15">
        <v>6.3</v>
      </c>
      <c r="F15">
        <v>8.2</v>
      </c>
      <c r="I15" s="6">
        <v>1</v>
      </c>
      <c r="J15" s="23">
        <f t="shared" si="0"/>
        <v>0</v>
      </c>
      <c r="K15" s="8">
        <f t="shared" si="1"/>
        <v>0</v>
      </c>
      <c r="L15" s="23">
        <f t="shared" si="2"/>
        <v>0</v>
      </c>
      <c r="M15" s="8">
        <f t="shared" si="3"/>
        <v>0</v>
      </c>
      <c r="Q15">
        <v>6.65</v>
      </c>
    </row>
    <row r="16" spans="1:17" ht="15">
      <c r="A16" t="s">
        <v>18</v>
      </c>
      <c r="B16" t="s">
        <v>19</v>
      </c>
      <c r="C16">
        <v>24</v>
      </c>
      <c r="D16">
        <v>49.47</v>
      </c>
      <c r="E16">
        <v>71.7</v>
      </c>
      <c r="F16">
        <v>96.8</v>
      </c>
      <c r="G16">
        <v>1</v>
      </c>
      <c r="H16">
        <v>1</v>
      </c>
      <c r="I16" s="6">
        <v>1</v>
      </c>
      <c r="J16" s="23">
        <f t="shared" si="0"/>
        <v>71.7</v>
      </c>
      <c r="K16" s="8">
        <f t="shared" si="1"/>
        <v>49.47</v>
      </c>
      <c r="L16" s="23">
        <f t="shared" si="2"/>
        <v>71.7</v>
      </c>
      <c r="M16" s="8">
        <f t="shared" si="3"/>
        <v>49.47</v>
      </c>
      <c r="Q16">
        <v>75.3</v>
      </c>
    </row>
    <row r="17" spans="1:17" ht="15">
      <c r="A17" t="s">
        <v>20</v>
      </c>
      <c r="B17" t="s">
        <v>19</v>
      </c>
      <c r="C17">
        <v>2</v>
      </c>
      <c r="D17">
        <v>4.12</v>
      </c>
      <c r="E17">
        <v>6.3</v>
      </c>
      <c r="F17">
        <v>8.2</v>
      </c>
      <c r="I17" s="6">
        <v>1</v>
      </c>
      <c r="J17" s="23">
        <f t="shared" si="0"/>
        <v>0</v>
      </c>
      <c r="K17" s="8">
        <f t="shared" si="1"/>
        <v>0</v>
      </c>
      <c r="L17" s="23">
        <f t="shared" si="2"/>
        <v>0</v>
      </c>
      <c r="M17" s="8">
        <f t="shared" si="3"/>
        <v>0</v>
      </c>
      <c r="Q17">
        <v>6.65</v>
      </c>
    </row>
    <row r="18" spans="1:17" ht="15">
      <c r="A18" t="s">
        <v>21</v>
      </c>
      <c r="B18" t="s">
        <v>22</v>
      </c>
      <c r="C18">
        <v>32</v>
      </c>
      <c r="D18">
        <v>77.28</v>
      </c>
      <c r="E18">
        <v>112</v>
      </c>
      <c r="F18">
        <v>151.2</v>
      </c>
      <c r="H18">
        <v>1</v>
      </c>
      <c r="I18" s="6">
        <v>1</v>
      </c>
      <c r="J18" s="23">
        <f t="shared" si="0"/>
        <v>0</v>
      </c>
      <c r="K18" s="8">
        <f t="shared" si="1"/>
        <v>0</v>
      </c>
      <c r="L18" s="23">
        <f t="shared" si="2"/>
        <v>112</v>
      </c>
      <c r="M18" s="8">
        <f t="shared" si="3"/>
        <v>77.28</v>
      </c>
      <c r="Q18">
        <v>117.6</v>
      </c>
    </row>
    <row r="19" spans="1:17" ht="15">
      <c r="A19" t="s">
        <v>23</v>
      </c>
      <c r="B19" t="s">
        <v>22</v>
      </c>
      <c r="C19">
        <v>8</v>
      </c>
      <c r="D19">
        <v>19.32</v>
      </c>
      <c r="E19">
        <v>29.4</v>
      </c>
      <c r="F19">
        <v>38.2</v>
      </c>
      <c r="I19" s="6">
        <v>1</v>
      </c>
      <c r="J19" s="23">
        <f t="shared" si="0"/>
        <v>0</v>
      </c>
      <c r="K19" s="8">
        <f t="shared" si="1"/>
        <v>0</v>
      </c>
      <c r="L19" s="23">
        <f t="shared" si="2"/>
        <v>0</v>
      </c>
      <c r="M19" s="8">
        <f t="shared" si="3"/>
        <v>0</v>
      </c>
      <c r="Q19">
        <v>30.9</v>
      </c>
    </row>
    <row r="20" spans="1:17" ht="15">
      <c r="A20" t="s">
        <v>24</v>
      </c>
      <c r="B20" t="s">
        <v>25</v>
      </c>
      <c r="C20">
        <v>32</v>
      </c>
      <c r="D20">
        <v>83.77</v>
      </c>
      <c r="E20">
        <v>121.4</v>
      </c>
      <c r="F20">
        <v>163.9</v>
      </c>
      <c r="G20">
        <v>1</v>
      </c>
      <c r="I20" s="6">
        <v>1</v>
      </c>
      <c r="J20" s="23">
        <f t="shared" si="0"/>
        <v>121.4</v>
      </c>
      <c r="K20" s="8">
        <f t="shared" si="1"/>
        <v>83.77</v>
      </c>
      <c r="L20" s="23">
        <f t="shared" si="2"/>
        <v>0</v>
      </c>
      <c r="M20" s="8">
        <f t="shared" si="3"/>
        <v>0</v>
      </c>
      <c r="Q20">
        <v>127.5</v>
      </c>
    </row>
    <row r="21" spans="1:17" ht="15">
      <c r="A21" t="s">
        <v>26</v>
      </c>
      <c r="B21" t="s">
        <v>25</v>
      </c>
      <c r="C21">
        <v>8</v>
      </c>
      <c r="D21">
        <v>20.94</v>
      </c>
      <c r="E21">
        <v>31.9</v>
      </c>
      <c r="F21">
        <v>41.4</v>
      </c>
      <c r="I21" s="6">
        <v>1</v>
      </c>
      <c r="J21" s="23">
        <f t="shared" si="0"/>
        <v>0</v>
      </c>
      <c r="K21" s="8">
        <f t="shared" si="1"/>
        <v>0</v>
      </c>
      <c r="L21" s="23">
        <f t="shared" si="2"/>
        <v>0</v>
      </c>
      <c r="M21" s="8">
        <f t="shared" si="3"/>
        <v>0</v>
      </c>
      <c r="Q21">
        <v>33.5</v>
      </c>
    </row>
    <row r="22" spans="1:17" ht="15">
      <c r="A22" t="s">
        <v>27</v>
      </c>
      <c r="B22" t="s">
        <v>25</v>
      </c>
      <c r="C22">
        <v>39</v>
      </c>
      <c r="D22">
        <v>100.33</v>
      </c>
      <c r="E22">
        <v>149.75</v>
      </c>
      <c r="F22">
        <v>199.2</v>
      </c>
      <c r="H22">
        <v>1</v>
      </c>
      <c r="I22" s="6">
        <v>1</v>
      </c>
      <c r="J22" s="23">
        <f t="shared" si="0"/>
        <v>0</v>
      </c>
      <c r="K22" s="8">
        <f t="shared" si="1"/>
        <v>0</v>
      </c>
      <c r="L22" s="23">
        <f t="shared" si="2"/>
        <v>149.75</v>
      </c>
      <c r="M22" s="8">
        <f t="shared" si="3"/>
        <v>100.33</v>
      </c>
      <c r="Q22">
        <v>157.25</v>
      </c>
    </row>
    <row r="23" spans="1:17" ht="15">
      <c r="A23" t="s">
        <v>28</v>
      </c>
      <c r="B23" t="s">
        <v>25</v>
      </c>
      <c r="C23">
        <v>19.5</v>
      </c>
      <c r="D23">
        <v>50.17</v>
      </c>
      <c r="E23">
        <v>78.65</v>
      </c>
      <c r="F23">
        <v>100.6</v>
      </c>
      <c r="I23" s="6">
        <v>1</v>
      </c>
      <c r="J23" s="23">
        <f t="shared" si="0"/>
        <v>0</v>
      </c>
      <c r="K23" s="8">
        <f t="shared" si="1"/>
        <v>0</v>
      </c>
      <c r="L23" s="23">
        <f t="shared" si="2"/>
        <v>0</v>
      </c>
      <c r="M23" s="8">
        <f t="shared" si="3"/>
        <v>0</v>
      </c>
      <c r="Q23">
        <v>82.6</v>
      </c>
    </row>
    <row r="24" spans="1:17" ht="15">
      <c r="A24" t="s">
        <v>29</v>
      </c>
      <c r="B24" t="s">
        <v>30</v>
      </c>
      <c r="C24">
        <v>32</v>
      </c>
      <c r="D24">
        <v>46.82</v>
      </c>
      <c r="E24">
        <v>83.6</v>
      </c>
      <c r="F24">
        <v>112.9</v>
      </c>
      <c r="G24">
        <v>1</v>
      </c>
      <c r="H24">
        <v>1</v>
      </c>
      <c r="I24" s="6">
        <v>1</v>
      </c>
      <c r="J24" s="23">
        <f t="shared" si="0"/>
        <v>83.6</v>
      </c>
      <c r="K24" s="8">
        <f t="shared" si="1"/>
        <v>46.82</v>
      </c>
      <c r="L24" s="23">
        <f t="shared" si="2"/>
        <v>83.6</v>
      </c>
      <c r="M24" s="8">
        <f t="shared" si="3"/>
        <v>46.82</v>
      </c>
      <c r="Q24">
        <v>87.8</v>
      </c>
    </row>
    <row r="25" spans="1:17" ht="15">
      <c r="A25" t="s">
        <v>31</v>
      </c>
      <c r="B25" t="s">
        <v>30</v>
      </c>
      <c r="C25">
        <v>8</v>
      </c>
      <c r="D25">
        <v>11.7</v>
      </c>
      <c r="E25">
        <v>21.95</v>
      </c>
      <c r="F25">
        <v>28.65</v>
      </c>
      <c r="I25" s="6">
        <v>1</v>
      </c>
      <c r="J25" s="23">
        <f t="shared" si="0"/>
        <v>0</v>
      </c>
      <c r="K25" s="8">
        <f t="shared" si="1"/>
        <v>0</v>
      </c>
      <c r="L25" s="23">
        <f t="shared" si="2"/>
        <v>0</v>
      </c>
      <c r="M25" s="8">
        <f t="shared" si="3"/>
        <v>0</v>
      </c>
      <c r="Q25">
        <v>23.05</v>
      </c>
    </row>
    <row r="26" spans="1:17" ht="15">
      <c r="A26" t="s">
        <v>32</v>
      </c>
      <c r="B26" t="s">
        <v>33</v>
      </c>
      <c r="C26">
        <v>32</v>
      </c>
      <c r="D26">
        <v>44.69</v>
      </c>
      <c r="E26">
        <v>79.8</v>
      </c>
      <c r="F26">
        <v>107.75</v>
      </c>
      <c r="G26">
        <v>1</v>
      </c>
      <c r="H26">
        <v>2</v>
      </c>
      <c r="I26" s="6">
        <v>1</v>
      </c>
      <c r="J26" s="23">
        <f t="shared" si="0"/>
        <v>79.8</v>
      </c>
      <c r="K26" s="8">
        <f t="shared" si="1"/>
        <v>44.69</v>
      </c>
      <c r="L26" s="23">
        <f t="shared" si="2"/>
        <v>159.6</v>
      </c>
      <c r="M26" s="8">
        <f t="shared" si="3"/>
        <v>89.38</v>
      </c>
      <c r="Q26">
        <v>83.8</v>
      </c>
    </row>
    <row r="27" spans="1:17" ht="15">
      <c r="A27" t="s">
        <v>34</v>
      </c>
      <c r="B27" t="s">
        <v>33</v>
      </c>
      <c r="C27">
        <v>8</v>
      </c>
      <c r="D27">
        <v>11.17</v>
      </c>
      <c r="E27">
        <v>20.95</v>
      </c>
      <c r="F27">
        <v>27.35</v>
      </c>
      <c r="I27" s="6">
        <v>1</v>
      </c>
      <c r="J27" s="23">
        <f t="shared" si="0"/>
        <v>0</v>
      </c>
      <c r="K27" s="8">
        <f t="shared" si="1"/>
        <v>0</v>
      </c>
      <c r="L27" s="23">
        <f t="shared" si="2"/>
        <v>0</v>
      </c>
      <c r="M27" s="8">
        <f t="shared" si="3"/>
        <v>0</v>
      </c>
      <c r="Q27">
        <v>22</v>
      </c>
    </row>
    <row r="28" spans="1:17" ht="15">
      <c r="A28" t="s">
        <v>35</v>
      </c>
      <c r="B28" t="s">
        <v>36</v>
      </c>
      <c r="C28">
        <v>24</v>
      </c>
      <c r="D28">
        <v>94.5</v>
      </c>
      <c r="E28">
        <v>136.95</v>
      </c>
      <c r="F28">
        <v>184.9</v>
      </c>
      <c r="H28">
        <v>1</v>
      </c>
      <c r="I28" s="6">
        <v>1</v>
      </c>
      <c r="J28" s="23">
        <f t="shared" si="0"/>
        <v>0</v>
      </c>
      <c r="K28" s="8">
        <f t="shared" si="1"/>
        <v>0</v>
      </c>
      <c r="L28" s="23">
        <f t="shared" si="2"/>
        <v>136.95</v>
      </c>
      <c r="M28" s="8">
        <f t="shared" si="3"/>
        <v>94.5</v>
      </c>
      <c r="Q28">
        <v>143.8</v>
      </c>
    </row>
    <row r="29" spans="1:17" ht="15">
      <c r="A29" t="s">
        <v>37</v>
      </c>
      <c r="B29" t="s">
        <v>36</v>
      </c>
      <c r="C29">
        <v>2</v>
      </c>
      <c r="D29">
        <v>7.87</v>
      </c>
      <c r="E29">
        <v>12</v>
      </c>
      <c r="F29">
        <v>15.55</v>
      </c>
      <c r="G29">
        <v>6</v>
      </c>
      <c r="I29" s="6">
        <v>1</v>
      </c>
      <c r="J29" s="23">
        <f t="shared" si="0"/>
        <v>72</v>
      </c>
      <c r="K29" s="8">
        <f t="shared" si="1"/>
        <v>47.22</v>
      </c>
      <c r="L29" s="23">
        <f t="shared" si="2"/>
        <v>0</v>
      </c>
      <c r="M29" s="8">
        <f t="shared" si="3"/>
        <v>0</v>
      </c>
      <c r="Q29">
        <v>12.6</v>
      </c>
    </row>
    <row r="30" spans="1:17" ht="15">
      <c r="A30" s="34" t="s">
        <v>38</v>
      </c>
      <c r="B30" s="34" t="s">
        <v>39</v>
      </c>
      <c r="C30">
        <v>31.6</v>
      </c>
      <c r="D30">
        <v>75.9</v>
      </c>
      <c r="E30">
        <v>110</v>
      </c>
      <c r="F30">
        <v>148.5</v>
      </c>
      <c r="H30">
        <v>1</v>
      </c>
      <c r="I30" s="6">
        <v>1</v>
      </c>
      <c r="J30" s="23">
        <f t="shared" si="0"/>
        <v>0</v>
      </c>
      <c r="K30" s="8">
        <f t="shared" si="1"/>
        <v>0</v>
      </c>
      <c r="L30" s="23">
        <f t="shared" si="2"/>
        <v>110</v>
      </c>
      <c r="M30" s="8">
        <f t="shared" si="3"/>
        <v>75.9</v>
      </c>
      <c r="Q30">
        <v>115.5</v>
      </c>
    </row>
    <row r="31" spans="1:17" ht="15">
      <c r="A31" s="34" t="s">
        <v>40</v>
      </c>
      <c r="B31" s="34" t="s">
        <v>39</v>
      </c>
      <c r="C31">
        <v>7.9</v>
      </c>
      <c r="D31">
        <v>18.98</v>
      </c>
      <c r="E31">
        <v>28.9</v>
      </c>
      <c r="F31">
        <v>37.55</v>
      </c>
      <c r="I31" s="6">
        <v>1</v>
      </c>
      <c r="J31" s="23">
        <f t="shared" si="0"/>
        <v>0</v>
      </c>
      <c r="K31" s="8">
        <f t="shared" si="1"/>
        <v>0</v>
      </c>
      <c r="L31" s="23">
        <f t="shared" si="2"/>
        <v>0</v>
      </c>
      <c r="M31" s="8">
        <f t="shared" si="3"/>
        <v>0</v>
      </c>
      <c r="Q31">
        <v>30.35</v>
      </c>
    </row>
    <row r="32" spans="1:17" ht="15">
      <c r="A32" t="s">
        <v>41</v>
      </c>
      <c r="B32" t="s">
        <v>42</v>
      </c>
      <c r="C32">
        <v>24</v>
      </c>
      <c r="D32">
        <v>70.9</v>
      </c>
      <c r="E32">
        <v>102.75</v>
      </c>
      <c r="F32">
        <v>138.75</v>
      </c>
      <c r="G32">
        <v>1</v>
      </c>
      <c r="H32">
        <v>1</v>
      </c>
      <c r="I32" s="6">
        <v>1</v>
      </c>
      <c r="J32" s="23">
        <f t="shared" si="0"/>
        <v>102.75</v>
      </c>
      <c r="K32" s="8">
        <f t="shared" si="1"/>
        <v>70.9</v>
      </c>
      <c r="L32" s="23">
        <f t="shared" si="2"/>
        <v>102.75</v>
      </c>
      <c r="M32" s="8">
        <f t="shared" si="3"/>
        <v>70.9</v>
      </c>
      <c r="Q32">
        <v>107.9</v>
      </c>
    </row>
    <row r="33" spans="1:17" ht="15">
      <c r="A33" t="s">
        <v>43</v>
      </c>
      <c r="B33" t="s">
        <v>42</v>
      </c>
      <c r="C33">
        <v>2</v>
      </c>
      <c r="D33">
        <v>5.91</v>
      </c>
      <c r="E33">
        <v>9</v>
      </c>
      <c r="F33">
        <v>11.7</v>
      </c>
      <c r="I33" s="6">
        <v>1</v>
      </c>
      <c r="J33" s="23">
        <f t="shared" si="0"/>
        <v>0</v>
      </c>
      <c r="K33" s="8">
        <f t="shared" si="1"/>
        <v>0</v>
      </c>
      <c r="L33" s="23">
        <f t="shared" si="2"/>
        <v>0</v>
      </c>
      <c r="M33" s="8">
        <f t="shared" si="3"/>
        <v>0</v>
      </c>
      <c r="Q33">
        <v>9.45</v>
      </c>
    </row>
    <row r="34" spans="1:17" ht="15">
      <c r="A34" t="s">
        <v>44</v>
      </c>
      <c r="B34" t="s">
        <v>45</v>
      </c>
      <c r="C34">
        <v>24</v>
      </c>
      <c r="D34">
        <v>52.89</v>
      </c>
      <c r="E34">
        <v>76.65</v>
      </c>
      <c r="F34">
        <v>103.5</v>
      </c>
      <c r="G34">
        <v>1</v>
      </c>
      <c r="H34">
        <v>2</v>
      </c>
      <c r="I34" s="6">
        <v>1</v>
      </c>
      <c r="J34" s="23">
        <f aca="true" t="shared" si="4" ref="J34:J68">SUM(E34*G34)</f>
        <v>76.65</v>
      </c>
      <c r="K34" s="8">
        <f aca="true" t="shared" si="5" ref="K34:K68">SUM(D34*G34)</f>
        <v>52.89</v>
      </c>
      <c r="L34" s="23">
        <f aca="true" t="shared" si="6" ref="L34:L68">SUM(E34*H34)</f>
        <v>153.3</v>
      </c>
      <c r="M34" s="8">
        <f aca="true" t="shared" si="7" ref="M34:M68">SUM(D34*H34)</f>
        <v>105.78</v>
      </c>
      <c r="Q34">
        <v>80.5</v>
      </c>
    </row>
    <row r="35" spans="1:17" ht="15">
      <c r="A35" t="s">
        <v>46</v>
      </c>
      <c r="B35" t="s">
        <v>45</v>
      </c>
      <c r="C35">
        <v>2</v>
      </c>
      <c r="D35">
        <v>4.41</v>
      </c>
      <c r="E35">
        <v>6.75</v>
      </c>
      <c r="F35">
        <v>8.75</v>
      </c>
      <c r="I35" s="6">
        <v>1</v>
      </c>
      <c r="J35" s="23">
        <f t="shared" si="4"/>
        <v>0</v>
      </c>
      <c r="K35" s="8">
        <f t="shared" si="5"/>
        <v>0</v>
      </c>
      <c r="L35" s="23">
        <f t="shared" si="6"/>
        <v>0</v>
      </c>
      <c r="M35" s="8">
        <f t="shared" si="7"/>
        <v>0</v>
      </c>
      <c r="Q35">
        <v>7.1</v>
      </c>
    </row>
    <row r="36" spans="1:17" ht="15">
      <c r="A36" t="s">
        <v>47</v>
      </c>
      <c r="B36" t="s">
        <v>48</v>
      </c>
      <c r="C36">
        <v>25.2</v>
      </c>
      <c r="D36">
        <v>73.9</v>
      </c>
      <c r="E36">
        <v>107.1</v>
      </c>
      <c r="F36">
        <v>144.6</v>
      </c>
      <c r="G36">
        <v>1</v>
      </c>
      <c r="H36">
        <v>2</v>
      </c>
      <c r="I36" s="6">
        <v>1</v>
      </c>
      <c r="J36" s="23">
        <f t="shared" si="4"/>
        <v>107.1</v>
      </c>
      <c r="K36" s="8">
        <f t="shared" si="5"/>
        <v>73.9</v>
      </c>
      <c r="L36" s="23">
        <f t="shared" si="6"/>
        <v>214.2</v>
      </c>
      <c r="M36" s="8">
        <f t="shared" si="7"/>
        <v>147.8</v>
      </c>
      <c r="P36" s="40" t="s">
        <v>245</v>
      </c>
      <c r="Q36">
        <v>112.5</v>
      </c>
    </row>
    <row r="37" spans="1:17" ht="15">
      <c r="A37" t="s">
        <v>49</v>
      </c>
      <c r="B37" t="s">
        <v>48</v>
      </c>
      <c r="C37">
        <v>2.1</v>
      </c>
      <c r="D37">
        <v>6.16</v>
      </c>
      <c r="E37">
        <v>9.4</v>
      </c>
      <c r="F37">
        <v>12.15</v>
      </c>
      <c r="I37" s="6">
        <v>1</v>
      </c>
      <c r="J37" s="23">
        <f t="shared" si="4"/>
        <v>0</v>
      </c>
      <c r="K37" s="8">
        <f t="shared" si="5"/>
        <v>0</v>
      </c>
      <c r="L37" s="23">
        <f t="shared" si="6"/>
        <v>0</v>
      </c>
      <c r="M37" s="8">
        <f t="shared" si="7"/>
        <v>0</v>
      </c>
      <c r="P37" s="40"/>
      <c r="Q37">
        <v>9.9</v>
      </c>
    </row>
    <row r="38" spans="1:17" ht="15">
      <c r="A38" t="s">
        <v>50</v>
      </c>
      <c r="B38" t="s">
        <v>51</v>
      </c>
      <c r="C38">
        <v>32</v>
      </c>
      <c r="D38">
        <v>98.53</v>
      </c>
      <c r="E38">
        <v>142.8</v>
      </c>
      <c r="F38">
        <v>192.8</v>
      </c>
      <c r="H38">
        <v>1</v>
      </c>
      <c r="I38" s="6">
        <v>1</v>
      </c>
      <c r="J38" s="23">
        <f t="shared" si="4"/>
        <v>0</v>
      </c>
      <c r="K38" s="8">
        <f t="shared" si="5"/>
        <v>0</v>
      </c>
      <c r="L38" s="23">
        <f t="shared" si="6"/>
        <v>142.8</v>
      </c>
      <c r="M38" s="8">
        <f t="shared" si="7"/>
        <v>98.53</v>
      </c>
      <c r="P38" s="40"/>
      <c r="Q38">
        <v>149.95</v>
      </c>
    </row>
    <row r="39" spans="1:17" ht="15">
      <c r="A39" t="s">
        <v>52</v>
      </c>
      <c r="B39" t="s">
        <v>51</v>
      </c>
      <c r="C39">
        <v>8</v>
      </c>
      <c r="D39">
        <v>24.63</v>
      </c>
      <c r="E39">
        <v>37.5</v>
      </c>
      <c r="F39">
        <v>48.6</v>
      </c>
      <c r="I39" s="6">
        <v>1</v>
      </c>
      <c r="J39" s="23">
        <f t="shared" si="4"/>
        <v>0</v>
      </c>
      <c r="K39" s="8">
        <f t="shared" si="5"/>
        <v>0</v>
      </c>
      <c r="L39" s="23">
        <f t="shared" si="6"/>
        <v>0</v>
      </c>
      <c r="M39" s="8">
        <f t="shared" si="7"/>
        <v>0</v>
      </c>
      <c r="P39" s="40"/>
      <c r="Q39">
        <v>39.4</v>
      </c>
    </row>
    <row r="40" spans="1:17" ht="15">
      <c r="A40" t="s">
        <v>53</v>
      </c>
      <c r="B40" t="s">
        <v>51</v>
      </c>
      <c r="C40">
        <v>25.2</v>
      </c>
      <c r="D40">
        <v>75.14</v>
      </c>
      <c r="E40">
        <v>108.9</v>
      </c>
      <c r="F40">
        <v>147.05</v>
      </c>
      <c r="G40">
        <v>1</v>
      </c>
      <c r="H40">
        <v>2</v>
      </c>
      <c r="I40" s="6">
        <v>1</v>
      </c>
      <c r="J40" s="23">
        <f t="shared" si="4"/>
        <v>108.9</v>
      </c>
      <c r="K40" s="8">
        <f t="shared" si="5"/>
        <v>75.14</v>
      </c>
      <c r="L40" s="23">
        <f t="shared" si="6"/>
        <v>217.8</v>
      </c>
      <c r="M40" s="8">
        <f t="shared" si="7"/>
        <v>150.28</v>
      </c>
      <c r="Q40">
        <v>114.35</v>
      </c>
    </row>
    <row r="41" spans="1:17" ht="15">
      <c r="A41" t="s">
        <v>54</v>
      </c>
      <c r="B41" t="s">
        <v>51</v>
      </c>
      <c r="C41">
        <v>2.1</v>
      </c>
      <c r="D41">
        <v>6.26</v>
      </c>
      <c r="E41">
        <v>9.55</v>
      </c>
      <c r="F41">
        <v>12.4</v>
      </c>
      <c r="I41" s="6">
        <v>1</v>
      </c>
      <c r="J41" s="23">
        <f t="shared" si="4"/>
        <v>0</v>
      </c>
      <c r="K41" s="8">
        <f t="shared" si="5"/>
        <v>0</v>
      </c>
      <c r="L41" s="23">
        <f t="shared" si="6"/>
        <v>0</v>
      </c>
      <c r="M41" s="8">
        <f t="shared" si="7"/>
        <v>0</v>
      </c>
      <c r="Q41">
        <v>10.05</v>
      </c>
    </row>
    <row r="42" spans="1:17" ht="15">
      <c r="A42" t="s">
        <v>55</v>
      </c>
      <c r="B42" t="s">
        <v>56</v>
      </c>
      <c r="C42">
        <v>24</v>
      </c>
      <c r="D42">
        <v>98.33</v>
      </c>
      <c r="E42">
        <v>142.5</v>
      </c>
      <c r="F42">
        <v>192.4</v>
      </c>
      <c r="H42">
        <v>1</v>
      </c>
      <c r="I42" s="6">
        <v>1</v>
      </c>
      <c r="J42" s="23">
        <f t="shared" si="4"/>
        <v>0</v>
      </c>
      <c r="K42" s="8">
        <f t="shared" si="5"/>
        <v>0</v>
      </c>
      <c r="L42" s="23">
        <f t="shared" si="6"/>
        <v>142.5</v>
      </c>
      <c r="M42" s="8">
        <f t="shared" si="7"/>
        <v>98.33</v>
      </c>
      <c r="Q42">
        <v>149.65</v>
      </c>
    </row>
    <row r="43" spans="1:17" ht="15">
      <c r="A43" t="s">
        <v>57</v>
      </c>
      <c r="B43" t="s">
        <v>56</v>
      </c>
      <c r="C43">
        <v>2</v>
      </c>
      <c r="D43">
        <v>8.19</v>
      </c>
      <c r="E43">
        <v>12.5</v>
      </c>
      <c r="F43">
        <v>16.15</v>
      </c>
      <c r="G43">
        <v>8</v>
      </c>
      <c r="I43" s="6">
        <v>1</v>
      </c>
      <c r="J43" s="23">
        <f t="shared" si="4"/>
        <v>100</v>
      </c>
      <c r="K43" s="8">
        <f t="shared" si="5"/>
        <v>65.52</v>
      </c>
      <c r="L43" s="23">
        <f t="shared" si="6"/>
        <v>0</v>
      </c>
      <c r="M43" s="8">
        <f t="shared" si="7"/>
        <v>0</v>
      </c>
      <c r="Q43">
        <v>13.1</v>
      </c>
    </row>
    <row r="44" spans="1:17" ht="15">
      <c r="A44" t="s">
        <v>65</v>
      </c>
      <c r="B44" t="s">
        <v>58</v>
      </c>
      <c r="C44">
        <v>0.25</v>
      </c>
      <c r="D44">
        <v>7.09</v>
      </c>
      <c r="E44">
        <v>10.9</v>
      </c>
      <c r="F44">
        <v>14.4</v>
      </c>
      <c r="G44">
        <v>1</v>
      </c>
      <c r="H44">
        <v>2</v>
      </c>
      <c r="I44" s="6">
        <v>1</v>
      </c>
      <c r="J44" s="23">
        <f t="shared" si="4"/>
        <v>10.9</v>
      </c>
      <c r="K44" s="8">
        <f t="shared" si="5"/>
        <v>7.09</v>
      </c>
      <c r="L44" s="23">
        <f t="shared" si="6"/>
        <v>21.8</v>
      </c>
      <c r="M44" s="8">
        <f t="shared" si="7"/>
        <v>14.18</v>
      </c>
      <c r="P44" t="s">
        <v>246</v>
      </c>
      <c r="Q44">
        <v>11.45</v>
      </c>
    </row>
    <row r="45" spans="1:17" ht="15">
      <c r="A45" t="s">
        <v>59</v>
      </c>
      <c r="B45" t="s">
        <v>58</v>
      </c>
      <c r="C45">
        <v>0.5</v>
      </c>
      <c r="D45">
        <v>8.07</v>
      </c>
      <c r="E45">
        <v>12.35</v>
      </c>
      <c r="F45">
        <v>16.35</v>
      </c>
      <c r="G45">
        <v>2</v>
      </c>
      <c r="H45">
        <v>6</v>
      </c>
      <c r="I45" s="6">
        <v>1</v>
      </c>
      <c r="J45" s="23">
        <f t="shared" si="4"/>
        <v>24.7</v>
      </c>
      <c r="K45" s="8">
        <f t="shared" si="5"/>
        <v>16.14</v>
      </c>
      <c r="L45" s="23">
        <f t="shared" si="6"/>
        <v>74.1</v>
      </c>
      <c r="M45" s="8">
        <f t="shared" si="7"/>
        <v>48.42</v>
      </c>
      <c r="P45" t="s">
        <v>247</v>
      </c>
      <c r="Q45">
        <v>12.97</v>
      </c>
    </row>
    <row r="46" spans="1:17" ht="15">
      <c r="A46" t="s">
        <v>60</v>
      </c>
      <c r="B46" t="s">
        <v>58</v>
      </c>
      <c r="C46">
        <v>0.65</v>
      </c>
      <c r="D46">
        <v>8.48</v>
      </c>
      <c r="E46">
        <v>13.05</v>
      </c>
      <c r="F46">
        <v>17.3</v>
      </c>
      <c r="G46">
        <v>2</v>
      </c>
      <c r="H46">
        <v>6</v>
      </c>
      <c r="I46" s="6">
        <v>1</v>
      </c>
      <c r="J46" s="23">
        <f t="shared" si="4"/>
        <v>26.1</v>
      </c>
      <c r="K46" s="8">
        <f t="shared" si="5"/>
        <v>16.96</v>
      </c>
      <c r="L46" s="23">
        <f t="shared" si="6"/>
        <v>78.30000000000001</v>
      </c>
      <c r="M46" s="8">
        <f t="shared" si="7"/>
        <v>50.88</v>
      </c>
      <c r="P46" t="s">
        <v>248</v>
      </c>
      <c r="Q46">
        <v>13.7</v>
      </c>
    </row>
    <row r="47" spans="1:17" ht="15">
      <c r="A47" t="s">
        <v>61</v>
      </c>
      <c r="B47" t="s">
        <v>58</v>
      </c>
      <c r="C47">
        <v>0.75</v>
      </c>
      <c r="D47">
        <v>8.58</v>
      </c>
      <c r="E47">
        <v>13.15</v>
      </c>
      <c r="F47">
        <v>17.4</v>
      </c>
      <c r="G47">
        <v>2</v>
      </c>
      <c r="H47">
        <v>2</v>
      </c>
      <c r="I47" s="6">
        <v>1</v>
      </c>
      <c r="J47" s="23">
        <f t="shared" si="4"/>
        <v>26.3</v>
      </c>
      <c r="K47" s="8">
        <f t="shared" si="5"/>
        <v>17.16</v>
      </c>
      <c r="L47" s="23">
        <f t="shared" si="6"/>
        <v>26.3</v>
      </c>
      <c r="M47" s="8">
        <f t="shared" si="7"/>
        <v>17.16</v>
      </c>
      <c r="P47" t="s">
        <v>249</v>
      </c>
      <c r="Q47">
        <v>13.81</v>
      </c>
    </row>
    <row r="48" spans="1:17" ht="15">
      <c r="A48" t="s">
        <v>62</v>
      </c>
      <c r="B48" t="s">
        <v>58</v>
      </c>
      <c r="C48">
        <v>0.7</v>
      </c>
      <c r="D48">
        <v>8.23</v>
      </c>
      <c r="E48">
        <v>12.65</v>
      </c>
      <c r="F48">
        <v>16.7</v>
      </c>
      <c r="G48">
        <v>1</v>
      </c>
      <c r="H48">
        <v>2</v>
      </c>
      <c r="I48" s="6">
        <v>1</v>
      </c>
      <c r="J48" s="23">
        <f t="shared" si="4"/>
        <v>12.65</v>
      </c>
      <c r="K48" s="8">
        <f t="shared" si="5"/>
        <v>8.23</v>
      </c>
      <c r="L48" s="23">
        <f t="shared" si="6"/>
        <v>25.3</v>
      </c>
      <c r="M48" s="8">
        <f t="shared" si="7"/>
        <v>16.46</v>
      </c>
      <c r="P48" t="s">
        <v>250</v>
      </c>
      <c r="Q48">
        <v>13.28</v>
      </c>
    </row>
    <row r="49" spans="1:17" ht="15">
      <c r="A49" t="s">
        <v>63</v>
      </c>
      <c r="B49" t="s">
        <v>58</v>
      </c>
      <c r="C49">
        <v>0.75</v>
      </c>
      <c r="D49">
        <v>8.45</v>
      </c>
      <c r="E49">
        <v>12.95</v>
      </c>
      <c r="F49">
        <v>17.15</v>
      </c>
      <c r="G49">
        <v>5</v>
      </c>
      <c r="H49">
        <v>12</v>
      </c>
      <c r="I49" s="6">
        <v>1</v>
      </c>
      <c r="J49" s="23">
        <f t="shared" si="4"/>
        <v>64.75</v>
      </c>
      <c r="K49" s="8">
        <f t="shared" si="5"/>
        <v>42.25</v>
      </c>
      <c r="L49" s="23">
        <f t="shared" si="6"/>
        <v>155.39999999999998</v>
      </c>
      <c r="M49" s="8">
        <f t="shared" si="7"/>
        <v>101.39999999999999</v>
      </c>
      <c r="P49" t="s">
        <v>251</v>
      </c>
      <c r="Q49">
        <v>13.6</v>
      </c>
    </row>
    <row r="50" spans="1:17" ht="15">
      <c r="A50" t="s">
        <v>64</v>
      </c>
      <c r="B50" t="s">
        <v>58</v>
      </c>
      <c r="C50">
        <v>0.8</v>
      </c>
      <c r="D50">
        <v>8.03</v>
      </c>
      <c r="E50">
        <v>12.35</v>
      </c>
      <c r="F50">
        <v>16.35</v>
      </c>
      <c r="G50">
        <v>5</v>
      </c>
      <c r="H50">
        <v>12</v>
      </c>
      <c r="I50" s="6">
        <v>1</v>
      </c>
      <c r="J50" s="23">
        <f t="shared" si="4"/>
        <v>61.75</v>
      </c>
      <c r="K50" s="8">
        <f t="shared" si="5"/>
        <v>40.15</v>
      </c>
      <c r="L50" s="23">
        <f t="shared" si="6"/>
        <v>148.2</v>
      </c>
      <c r="M50" s="8">
        <f t="shared" si="7"/>
        <v>96.35999999999999</v>
      </c>
      <c r="P50" t="s">
        <v>252</v>
      </c>
      <c r="Q50">
        <v>12.97</v>
      </c>
    </row>
    <row r="51" spans="1:17" ht="15">
      <c r="A51" t="s">
        <v>66</v>
      </c>
      <c r="B51" t="s">
        <v>67</v>
      </c>
      <c r="C51">
        <v>1.05</v>
      </c>
      <c r="D51">
        <v>8.88</v>
      </c>
      <c r="E51">
        <v>13.65</v>
      </c>
      <c r="F51">
        <v>18</v>
      </c>
      <c r="G51">
        <v>2</v>
      </c>
      <c r="H51">
        <v>3</v>
      </c>
      <c r="I51" s="6">
        <v>1</v>
      </c>
      <c r="J51" s="23">
        <f t="shared" si="4"/>
        <v>27.3</v>
      </c>
      <c r="K51" s="8">
        <f t="shared" si="5"/>
        <v>17.76</v>
      </c>
      <c r="L51" s="23">
        <f t="shared" si="6"/>
        <v>40.95</v>
      </c>
      <c r="M51" s="8">
        <f t="shared" si="7"/>
        <v>26.64</v>
      </c>
      <c r="P51" t="s">
        <v>253</v>
      </c>
      <c r="Q51">
        <v>14.33</v>
      </c>
    </row>
    <row r="52" spans="1:17" ht="15">
      <c r="A52" t="s">
        <v>68</v>
      </c>
      <c r="B52" t="s">
        <v>58</v>
      </c>
      <c r="C52">
        <v>0.9</v>
      </c>
      <c r="D52">
        <v>7.48</v>
      </c>
      <c r="E52">
        <v>11.5</v>
      </c>
      <c r="F52">
        <v>15.2</v>
      </c>
      <c r="G52">
        <v>4</v>
      </c>
      <c r="H52">
        <v>5</v>
      </c>
      <c r="I52" s="6">
        <v>1</v>
      </c>
      <c r="J52" s="23">
        <f t="shared" si="4"/>
        <v>46</v>
      </c>
      <c r="K52" s="8">
        <f t="shared" si="5"/>
        <v>29.92</v>
      </c>
      <c r="L52" s="23">
        <f t="shared" si="6"/>
        <v>57.5</v>
      </c>
      <c r="M52" s="8">
        <f t="shared" si="7"/>
        <v>37.400000000000006</v>
      </c>
      <c r="P52" t="s">
        <v>254</v>
      </c>
      <c r="Q52">
        <v>12.08</v>
      </c>
    </row>
    <row r="53" spans="1:17" ht="15">
      <c r="A53" t="s">
        <v>69</v>
      </c>
      <c r="B53" t="s">
        <v>67</v>
      </c>
      <c r="C53">
        <v>0.95</v>
      </c>
      <c r="D53">
        <v>8.88</v>
      </c>
      <c r="E53">
        <v>13.65</v>
      </c>
      <c r="F53">
        <v>18</v>
      </c>
      <c r="G53">
        <v>1</v>
      </c>
      <c r="H53">
        <v>2</v>
      </c>
      <c r="I53" s="6">
        <v>1</v>
      </c>
      <c r="J53" s="23">
        <f t="shared" si="4"/>
        <v>13.65</v>
      </c>
      <c r="K53" s="8">
        <f t="shared" si="5"/>
        <v>8.88</v>
      </c>
      <c r="L53" s="23">
        <f t="shared" si="6"/>
        <v>27.3</v>
      </c>
      <c r="M53" s="8">
        <f t="shared" si="7"/>
        <v>17.76</v>
      </c>
      <c r="P53" t="s">
        <v>256</v>
      </c>
      <c r="Q53">
        <v>14.33</v>
      </c>
    </row>
    <row r="54" spans="1:17" ht="15">
      <c r="A54" t="s">
        <v>70</v>
      </c>
      <c r="B54" t="s">
        <v>67</v>
      </c>
      <c r="C54">
        <v>1.15</v>
      </c>
      <c r="D54">
        <v>9.28</v>
      </c>
      <c r="E54">
        <v>14.25</v>
      </c>
      <c r="F54">
        <v>18.8</v>
      </c>
      <c r="G54">
        <v>4</v>
      </c>
      <c r="H54">
        <v>4</v>
      </c>
      <c r="I54" s="6">
        <v>1</v>
      </c>
      <c r="J54" s="23">
        <f t="shared" si="4"/>
        <v>57</v>
      </c>
      <c r="K54" s="8">
        <f t="shared" si="5"/>
        <v>37.12</v>
      </c>
      <c r="L54" s="23">
        <f t="shared" si="6"/>
        <v>57</v>
      </c>
      <c r="M54" s="8">
        <f t="shared" si="7"/>
        <v>37.12</v>
      </c>
      <c r="P54" t="s">
        <v>255</v>
      </c>
      <c r="Q54">
        <v>14.96</v>
      </c>
    </row>
    <row r="55" spans="1:17" ht="15">
      <c r="A55" t="s">
        <v>71</v>
      </c>
      <c r="B55" t="s">
        <v>67</v>
      </c>
      <c r="C55">
        <v>1.4</v>
      </c>
      <c r="D55">
        <v>9.68</v>
      </c>
      <c r="E55">
        <v>14.85</v>
      </c>
      <c r="F55">
        <v>19.55</v>
      </c>
      <c r="G55">
        <v>1</v>
      </c>
      <c r="H55">
        <v>2</v>
      </c>
      <c r="I55" s="6">
        <v>1</v>
      </c>
      <c r="J55" s="23">
        <f t="shared" si="4"/>
        <v>14.85</v>
      </c>
      <c r="K55" s="8">
        <f t="shared" si="5"/>
        <v>9.68</v>
      </c>
      <c r="L55" s="23">
        <f t="shared" si="6"/>
        <v>29.7</v>
      </c>
      <c r="M55" s="8">
        <f t="shared" si="7"/>
        <v>19.36</v>
      </c>
      <c r="P55" t="s">
        <v>257</v>
      </c>
      <c r="Q55">
        <v>15.59</v>
      </c>
    </row>
    <row r="56" spans="1:17" ht="15">
      <c r="A56" t="s">
        <v>72</v>
      </c>
      <c r="B56" t="s">
        <v>67</v>
      </c>
      <c r="C56">
        <v>1.55</v>
      </c>
      <c r="D56">
        <v>10.34</v>
      </c>
      <c r="E56">
        <v>15.85</v>
      </c>
      <c r="F56">
        <v>20.9</v>
      </c>
      <c r="G56">
        <v>1</v>
      </c>
      <c r="H56">
        <v>2</v>
      </c>
      <c r="I56" s="6">
        <v>1</v>
      </c>
      <c r="J56" s="23">
        <f t="shared" si="4"/>
        <v>15.85</v>
      </c>
      <c r="K56" s="8">
        <f t="shared" si="5"/>
        <v>10.34</v>
      </c>
      <c r="L56" s="23">
        <f t="shared" si="6"/>
        <v>31.7</v>
      </c>
      <c r="M56" s="8">
        <f t="shared" si="7"/>
        <v>20.68</v>
      </c>
      <c r="P56" t="s">
        <v>258</v>
      </c>
      <c r="Q56">
        <v>16.64</v>
      </c>
    </row>
    <row r="57" spans="1:17" ht="15">
      <c r="A57" t="s">
        <v>73</v>
      </c>
      <c r="B57" t="s">
        <v>67</v>
      </c>
      <c r="C57">
        <v>0.85</v>
      </c>
      <c r="D57">
        <v>8.58</v>
      </c>
      <c r="E57">
        <v>13.15</v>
      </c>
      <c r="F57">
        <v>17.35</v>
      </c>
      <c r="G57">
        <v>1</v>
      </c>
      <c r="H57">
        <v>2</v>
      </c>
      <c r="I57" s="6">
        <v>1</v>
      </c>
      <c r="J57" s="23">
        <f t="shared" si="4"/>
        <v>13.15</v>
      </c>
      <c r="K57" s="8">
        <f t="shared" si="5"/>
        <v>8.58</v>
      </c>
      <c r="L57" s="23">
        <f t="shared" si="6"/>
        <v>26.3</v>
      </c>
      <c r="M57" s="8">
        <f t="shared" si="7"/>
        <v>17.16</v>
      </c>
      <c r="P57" t="s">
        <v>259</v>
      </c>
      <c r="Q57">
        <v>13.81</v>
      </c>
    </row>
    <row r="58" spans="1:17" ht="15">
      <c r="A58" t="s">
        <v>74</v>
      </c>
      <c r="B58" t="s">
        <v>75</v>
      </c>
      <c r="C58">
        <v>0.7</v>
      </c>
      <c r="E58">
        <v>9.95</v>
      </c>
      <c r="F58">
        <v>10.95</v>
      </c>
      <c r="H58">
        <v>1</v>
      </c>
      <c r="I58" s="6">
        <v>1</v>
      </c>
      <c r="J58" s="23">
        <f t="shared" si="4"/>
        <v>0</v>
      </c>
      <c r="K58" s="8">
        <f t="shared" si="5"/>
        <v>0</v>
      </c>
      <c r="L58" s="23">
        <f t="shared" si="6"/>
        <v>9.95</v>
      </c>
      <c r="M58" s="8">
        <f t="shared" si="7"/>
        <v>0</v>
      </c>
      <c r="Q58">
        <v>10.45</v>
      </c>
    </row>
    <row r="59" spans="1:17" ht="15">
      <c r="A59" t="s">
        <v>76</v>
      </c>
      <c r="B59" t="s">
        <v>77</v>
      </c>
      <c r="C59">
        <v>14.4</v>
      </c>
      <c r="D59">
        <v>48.83</v>
      </c>
      <c r="E59">
        <v>69.75</v>
      </c>
      <c r="F59">
        <v>96.3</v>
      </c>
      <c r="H59">
        <v>1</v>
      </c>
      <c r="I59" s="6">
        <v>1</v>
      </c>
      <c r="J59" s="23">
        <f t="shared" si="4"/>
        <v>0</v>
      </c>
      <c r="K59" s="8">
        <f t="shared" si="5"/>
        <v>0</v>
      </c>
      <c r="L59" s="23">
        <f t="shared" si="6"/>
        <v>69.75</v>
      </c>
      <c r="M59" s="8">
        <f t="shared" si="7"/>
        <v>48.83</v>
      </c>
      <c r="Q59">
        <v>73.25</v>
      </c>
    </row>
    <row r="60" spans="1:17" ht="15">
      <c r="A60" t="s">
        <v>78</v>
      </c>
      <c r="B60" t="s">
        <v>77</v>
      </c>
      <c r="C60">
        <v>1.2</v>
      </c>
      <c r="D60">
        <v>4.07</v>
      </c>
      <c r="E60">
        <v>6.15</v>
      </c>
      <c r="F60">
        <v>8.15</v>
      </c>
      <c r="G60">
        <v>4</v>
      </c>
      <c r="I60" s="6">
        <v>1</v>
      </c>
      <c r="J60" s="23">
        <f t="shared" si="4"/>
        <v>24.6</v>
      </c>
      <c r="K60" s="8">
        <f t="shared" si="5"/>
        <v>16.28</v>
      </c>
      <c r="L60" s="23">
        <f t="shared" si="6"/>
        <v>0</v>
      </c>
      <c r="M60" s="8">
        <f t="shared" si="7"/>
        <v>0</v>
      </c>
      <c r="Q60">
        <v>6.5</v>
      </c>
    </row>
    <row r="61" spans="1:17" ht="15">
      <c r="A61" t="s">
        <v>79</v>
      </c>
      <c r="B61" t="s">
        <v>80</v>
      </c>
      <c r="C61">
        <v>10.8</v>
      </c>
      <c r="D61">
        <v>78.38</v>
      </c>
      <c r="E61">
        <v>111.97</v>
      </c>
      <c r="F61">
        <v>154.55</v>
      </c>
      <c r="H61">
        <v>1</v>
      </c>
      <c r="I61" s="6">
        <v>1</v>
      </c>
      <c r="J61" s="23">
        <f t="shared" si="4"/>
        <v>0</v>
      </c>
      <c r="K61" s="8">
        <f t="shared" si="5"/>
        <v>0</v>
      </c>
      <c r="L61" s="23">
        <f t="shared" si="6"/>
        <v>111.97</v>
      </c>
      <c r="M61" s="8">
        <f t="shared" si="7"/>
        <v>78.38</v>
      </c>
      <c r="Q61">
        <v>117.6</v>
      </c>
    </row>
    <row r="62" spans="1:17" ht="15">
      <c r="A62" t="s">
        <v>81</v>
      </c>
      <c r="B62" t="s">
        <v>80</v>
      </c>
      <c r="C62">
        <v>0.9</v>
      </c>
      <c r="D62">
        <v>6.53</v>
      </c>
      <c r="E62">
        <v>9.8</v>
      </c>
      <c r="F62">
        <v>13</v>
      </c>
      <c r="G62">
        <v>6</v>
      </c>
      <c r="I62" s="6">
        <v>1</v>
      </c>
      <c r="J62" s="23">
        <f t="shared" si="4"/>
        <v>58.800000000000004</v>
      </c>
      <c r="K62" s="8">
        <f t="shared" si="5"/>
        <v>39.18</v>
      </c>
      <c r="L62" s="23">
        <f t="shared" si="6"/>
        <v>0</v>
      </c>
      <c r="M62" s="8">
        <f t="shared" si="7"/>
        <v>0</v>
      </c>
      <c r="Q62">
        <v>10.3</v>
      </c>
    </row>
    <row r="63" spans="1:17" ht="15">
      <c r="A63" t="s">
        <v>82</v>
      </c>
      <c r="B63" t="s">
        <v>83</v>
      </c>
      <c r="C63">
        <v>14.4</v>
      </c>
      <c r="D63">
        <v>65.6</v>
      </c>
      <c r="E63">
        <v>92.4</v>
      </c>
      <c r="F63">
        <v>127.55</v>
      </c>
      <c r="I63" s="6">
        <v>1</v>
      </c>
      <c r="J63" s="23">
        <f t="shared" si="4"/>
        <v>0</v>
      </c>
      <c r="K63" s="8">
        <f t="shared" si="5"/>
        <v>0</v>
      </c>
      <c r="L63" s="23">
        <f t="shared" si="6"/>
        <v>0</v>
      </c>
      <c r="M63" s="8">
        <f t="shared" si="7"/>
        <v>0</v>
      </c>
      <c r="Q63">
        <v>97.05</v>
      </c>
    </row>
    <row r="64" spans="1:17" ht="15">
      <c r="A64" t="s">
        <v>84</v>
      </c>
      <c r="B64" t="s">
        <v>83</v>
      </c>
      <c r="C64">
        <v>1.2</v>
      </c>
      <c r="D64">
        <v>5.47</v>
      </c>
      <c r="E64">
        <v>8.1</v>
      </c>
      <c r="F64">
        <v>10.75</v>
      </c>
      <c r="G64">
        <v>4</v>
      </c>
      <c r="H64">
        <v>6</v>
      </c>
      <c r="I64" s="6">
        <v>1</v>
      </c>
      <c r="J64" s="23">
        <f t="shared" si="4"/>
        <v>32.4</v>
      </c>
      <c r="K64" s="8">
        <f t="shared" si="5"/>
        <v>21.88</v>
      </c>
      <c r="L64" s="23">
        <f t="shared" si="6"/>
        <v>48.599999999999994</v>
      </c>
      <c r="M64" s="8">
        <f t="shared" si="7"/>
        <v>32.82</v>
      </c>
      <c r="P64" t="s">
        <v>260</v>
      </c>
      <c r="Q64">
        <v>8.5</v>
      </c>
    </row>
    <row r="65" spans="1:17" ht="15">
      <c r="A65" t="s">
        <v>85</v>
      </c>
      <c r="B65" t="s">
        <v>86</v>
      </c>
      <c r="C65">
        <v>9.6</v>
      </c>
      <c r="D65">
        <v>38.87</v>
      </c>
      <c r="E65">
        <v>60</v>
      </c>
      <c r="F65">
        <v>81</v>
      </c>
      <c r="I65" s="6">
        <v>1</v>
      </c>
      <c r="J65" s="23">
        <f t="shared" si="4"/>
        <v>0</v>
      </c>
      <c r="K65" s="8">
        <f t="shared" si="5"/>
        <v>0</v>
      </c>
      <c r="L65" s="23">
        <f t="shared" si="6"/>
        <v>0</v>
      </c>
      <c r="M65" s="8">
        <f t="shared" si="7"/>
        <v>0</v>
      </c>
      <c r="Q65">
        <v>63</v>
      </c>
    </row>
    <row r="66" spans="1:17" ht="15">
      <c r="A66" t="s">
        <v>87</v>
      </c>
      <c r="B66" t="s">
        <v>86</v>
      </c>
      <c r="C66">
        <v>0.8</v>
      </c>
      <c r="D66">
        <v>3.24</v>
      </c>
      <c r="E66">
        <v>5.25</v>
      </c>
      <c r="F66">
        <v>6.85</v>
      </c>
      <c r="G66">
        <v>2</v>
      </c>
      <c r="H66">
        <v>6</v>
      </c>
      <c r="I66" s="6">
        <v>1</v>
      </c>
      <c r="J66" s="23">
        <f t="shared" si="4"/>
        <v>10.5</v>
      </c>
      <c r="K66" s="8">
        <f t="shared" si="5"/>
        <v>6.48</v>
      </c>
      <c r="L66" s="23">
        <f t="shared" si="6"/>
        <v>31.5</v>
      </c>
      <c r="M66" s="8">
        <f t="shared" si="7"/>
        <v>19.44</v>
      </c>
      <c r="Q66">
        <v>5.55</v>
      </c>
    </row>
    <row r="67" spans="1:17" ht="15">
      <c r="A67" t="s">
        <v>88</v>
      </c>
      <c r="B67" t="s">
        <v>89</v>
      </c>
      <c r="C67">
        <v>31.6</v>
      </c>
      <c r="D67">
        <v>105.43</v>
      </c>
      <c r="E67">
        <v>152.8</v>
      </c>
      <c r="F67">
        <v>206.3</v>
      </c>
      <c r="G67">
        <v>1</v>
      </c>
      <c r="H67">
        <v>1</v>
      </c>
      <c r="I67" s="6">
        <v>1</v>
      </c>
      <c r="J67" s="23">
        <f t="shared" si="4"/>
        <v>152.8</v>
      </c>
      <c r="K67" s="8">
        <f t="shared" si="5"/>
        <v>105.43</v>
      </c>
      <c r="L67" s="23">
        <f t="shared" si="6"/>
        <v>152.8</v>
      </c>
      <c r="M67" s="8">
        <f t="shared" si="7"/>
        <v>105.43</v>
      </c>
      <c r="P67" t="s">
        <v>261</v>
      </c>
      <c r="Q67">
        <v>160.45</v>
      </c>
    </row>
    <row r="68" spans="1:17" ht="15">
      <c r="A68" t="s">
        <v>90</v>
      </c>
      <c r="B68" t="s">
        <v>89</v>
      </c>
      <c r="C68">
        <v>24</v>
      </c>
      <c r="D68">
        <v>80.32</v>
      </c>
      <c r="E68">
        <v>116.4</v>
      </c>
      <c r="F68">
        <v>157.15</v>
      </c>
      <c r="H68">
        <v>1</v>
      </c>
      <c r="I68" s="6">
        <v>1</v>
      </c>
      <c r="J68" s="23">
        <f t="shared" si="4"/>
        <v>0</v>
      </c>
      <c r="K68" s="8">
        <f t="shared" si="5"/>
        <v>0</v>
      </c>
      <c r="L68" s="23">
        <f t="shared" si="6"/>
        <v>116.4</v>
      </c>
      <c r="M68" s="8">
        <f t="shared" si="7"/>
        <v>80.32</v>
      </c>
      <c r="Q68">
        <v>122.25</v>
      </c>
    </row>
    <row r="69" spans="1:17" ht="15">
      <c r="A69" t="s">
        <v>265</v>
      </c>
      <c r="B69" t="s">
        <v>170</v>
      </c>
      <c r="C69">
        <v>0.7</v>
      </c>
      <c r="D69">
        <v>2.35</v>
      </c>
      <c r="E69">
        <v>3.65</v>
      </c>
      <c r="F69">
        <v>4.9</v>
      </c>
      <c r="G69">
        <v>4</v>
      </c>
      <c r="H69">
        <v>4</v>
      </c>
      <c r="I69" s="6">
        <v>1</v>
      </c>
      <c r="J69" s="23">
        <f>SUM(E69*G69)</f>
        <v>14.6</v>
      </c>
      <c r="K69" s="8">
        <f>SUM(D69*G69)</f>
        <v>9.4</v>
      </c>
      <c r="L69" s="23">
        <f>SUM(E69*H69)</f>
        <v>14.6</v>
      </c>
      <c r="M69" s="8">
        <f>SUM(D69*H69)</f>
        <v>9.4</v>
      </c>
      <c r="N69"/>
      <c r="O69"/>
      <c r="Q69">
        <v>3.85</v>
      </c>
    </row>
    <row r="70" spans="1:17" ht="15">
      <c r="A70" t="s">
        <v>266</v>
      </c>
      <c r="B70" t="s">
        <v>170</v>
      </c>
      <c r="C70">
        <v>2.1</v>
      </c>
      <c r="D70">
        <v>6.13</v>
      </c>
      <c r="E70">
        <v>9.35</v>
      </c>
      <c r="F70">
        <v>12.1</v>
      </c>
      <c r="G70">
        <v>2</v>
      </c>
      <c r="H70">
        <v>3</v>
      </c>
      <c r="I70" s="6">
        <v>1</v>
      </c>
      <c r="J70" s="23">
        <f>SUM(E70*G70)</f>
        <v>18.7</v>
      </c>
      <c r="K70" s="8">
        <f>SUM(D70*G70)</f>
        <v>12.26</v>
      </c>
      <c r="L70" s="23">
        <f>SUM(E70*H70)</f>
        <v>28.049999999999997</v>
      </c>
      <c r="M70" s="8">
        <f>SUM(D70*H70)</f>
        <v>18.39</v>
      </c>
      <c r="N70"/>
      <c r="O70"/>
      <c r="Q70">
        <v>9.85</v>
      </c>
    </row>
    <row r="71" spans="9:15" ht="15">
      <c r="I71" s="9"/>
      <c r="J71" s="25">
        <f>SUM(J2:J70)</f>
        <v>1969.55</v>
      </c>
      <c r="K71" s="9">
        <f>SUM(K2:K70)</f>
        <v>1309.38</v>
      </c>
      <c r="L71" s="25">
        <f>SUM(L2:L70)</f>
        <v>4164.47</v>
      </c>
      <c r="M71" s="9">
        <f>SUM(M2:M70)</f>
        <v>2798.2800000000007</v>
      </c>
      <c r="N71" s="30">
        <f>SUM(J2:J70)</f>
        <v>1969.55</v>
      </c>
      <c r="O71" s="30">
        <f>SUM(L2:L70)</f>
        <v>4164.47</v>
      </c>
    </row>
    <row r="72" spans="9:14" ht="15">
      <c r="I72" s="9"/>
      <c r="J72" s="25"/>
      <c r="K72" s="9">
        <f>SUM(K2:K70)</f>
        <v>1309.38</v>
      </c>
      <c r="L72" s="25"/>
      <c r="M72" s="9">
        <f>SUM(M2:M70)</f>
        <v>2798.2800000000007</v>
      </c>
      <c r="N72" s="30" t="s">
        <v>236</v>
      </c>
    </row>
    <row r="73" spans="9:15" ht="15">
      <c r="I73" s="9"/>
      <c r="J73" s="25"/>
      <c r="K73" s="9"/>
      <c r="L73" s="25"/>
      <c r="M73" s="9"/>
      <c r="N73" s="30">
        <f>SUM(K72*0.11)</f>
        <v>144.0318</v>
      </c>
      <c r="O73" s="30">
        <f>SUM(M72*0.2)</f>
        <v>559.6560000000002</v>
      </c>
    </row>
    <row r="74" spans="1:17" ht="15">
      <c r="A74" t="s">
        <v>21</v>
      </c>
      <c r="B74" t="s">
        <v>22</v>
      </c>
      <c r="C74">
        <v>32</v>
      </c>
      <c r="D74">
        <v>77.28</v>
      </c>
      <c r="E74">
        <v>112</v>
      </c>
      <c r="F74">
        <v>151.2</v>
      </c>
      <c r="G74">
        <v>1</v>
      </c>
      <c r="H74">
        <v>1</v>
      </c>
      <c r="I74" s="31">
        <v>2</v>
      </c>
      <c r="J74" s="23">
        <f aca="true" t="shared" si="8" ref="J74:J106">SUM(E74*G74)</f>
        <v>112</v>
      </c>
      <c r="K74" s="8">
        <f aca="true" t="shared" si="9" ref="K74:K106">SUM(D74*G74)</f>
        <v>77.28</v>
      </c>
      <c r="L74" s="23">
        <f aca="true" t="shared" si="10" ref="L74:L106">SUM(E74*H74)</f>
        <v>112</v>
      </c>
      <c r="M74" s="8">
        <f aca="true" t="shared" si="11" ref="M74:M106">SUM(D74*H74)</f>
        <v>77.28</v>
      </c>
      <c r="Q74">
        <v>117.6</v>
      </c>
    </row>
    <row r="75" spans="1:17" ht="15">
      <c r="A75" t="s">
        <v>91</v>
      </c>
      <c r="B75" t="s">
        <v>92</v>
      </c>
      <c r="C75">
        <v>32.8</v>
      </c>
      <c r="D75">
        <v>85.28</v>
      </c>
      <c r="E75">
        <v>123.6</v>
      </c>
      <c r="F75">
        <v>166.9</v>
      </c>
      <c r="H75">
        <v>1</v>
      </c>
      <c r="I75" s="31">
        <v>2</v>
      </c>
      <c r="J75" s="23">
        <f t="shared" si="8"/>
        <v>0</v>
      </c>
      <c r="K75" s="8">
        <f t="shared" si="9"/>
        <v>0</v>
      </c>
      <c r="L75" s="23">
        <f t="shared" si="10"/>
        <v>123.6</v>
      </c>
      <c r="M75" s="8">
        <f t="shared" si="11"/>
        <v>85.28</v>
      </c>
      <c r="P75" t="s">
        <v>262</v>
      </c>
      <c r="Q75">
        <v>129.8</v>
      </c>
    </row>
    <row r="76" spans="1:17" ht="15">
      <c r="A76" t="s">
        <v>93</v>
      </c>
      <c r="B76" t="s">
        <v>92</v>
      </c>
      <c r="C76">
        <v>8.2</v>
      </c>
      <c r="D76">
        <v>21.32</v>
      </c>
      <c r="E76">
        <v>32.45</v>
      </c>
      <c r="F76">
        <v>42.15</v>
      </c>
      <c r="G76">
        <v>2</v>
      </c>
      <c r="I76" s="31">
        <v>2</v>
      </c>
      <c r="J76" s="23">
        <f t="shared" si="8"/>
        <v>64.9</v>
      </c>
      <c r="K76" s="8">
        <f t="shared" si="9"/>
        <v>42.64</v>
      </c>
      <c r="L76" s="23">
        <f t="shared" si="10"/>
        <v>0</v>
      </c>
      <c r="M76" s="8">
        <f t="shared" si="11"/>
        <v>0</v>
      </c>
      <c r="Q76">
        <v>34.1</v>
      </c>
    </row>
    <row r="77" spans="1:17" ht="15">
      <c r="A77" t="s">
        <v>94</v>
      </c>
      <c r="B77" t="s">
        <v>95</v>
      </c>
      <c r="C77">
        <v>25.2</v>
      </c>
      <c r="D77">
        <v>69.86</v>
      </c>
      <c r="E77">
        <v>101.25</v>
      </c>
      <c r="F77">
        <v>136.7</v>
      </c>
      <c r="G77">
        <v>1</v>
      </c>
      <c r="H77">
        <v>1</v>
      </c>
      <c r="I77" s="31">
        <v>2</v>
      </c>
      <c r="J77" s="23">
        <f t="shared" si="8"/>
        <v>101.25</v>
      </c>
      <c r="K77" s="8">
        <f t="shared" si="9"/>
        <v>69.86</v>
      </c>
      <c r="L77" s="23">
        <f t="shared" si="10"/>
        <v>101.25</v>
      </c>
      <c r="M77" s="8">
        <f t="shared" si="11"/>
        <v>69.86</v>
      </c>
      <c r="P77" t="s">
        <v>263</v>
      </c>
      <c r="Q77">
        <v>106.35</v>
      </c>
    </row>
    <row r="78" spans="1:17" ht="15">
      <c r="A78" t="s">
        <v>96</v>
      </c>
      <c r="B78" t="s">
        <v>95</v>
      </c>
      <c r="C78">
        <v>2.1</v>
      </c>
      <c r="D78">
        <v>5.82</v>
      </c>
      <c r="E78">
        <v>8.9</v>
      </c>
      <c r="F78">
        <v>11.5</v>
      </c>
      <c r="I78" s="31">
        <v>2</v>
      </c>
      <c r="J78" s="23">
        <f t="shared" si="8"/>
        <v>0</v>
      </c>
      <c r="K78" s="8">
        <f t="shared" si="9"/>
        <v>0</v>
      </c>
      <c r="L78" s="23">
        <f t="shared" si="10"/>
        <v>0</v>
      </c>
      <c r="M78" s="8">
        <f t="shared" si="11"/>
        <v>0</v>
      </c>
      <c r="Q78">
        <v>9.35</v>
      </c>
    </row>
    <row r="79" spans="1:17" ht="15">
      <c r="A79" t="s">
        <v>97</v>
      </c>
      <c r="B79" t="s">
        <v>98</v>
      </c>
      <c r="C79">
        <v>24</v>
      </c>
      <c r="D79">
        <v>49.47</v>
      </c>
      <c r="E79">
        <v>71.7</v>
      </c>
      <c r="F79">
        <v>96.8</v>
      </c>
      <c r="H79">
        <v>1</v>
      </c>
      <c r="I79" s="31">
        <v>2</v>
      </c>
      <c r="J79" s="23">
        <f t="shared" si="8"/>
        <v>0</v>
      </c>
      <c r="K79" s="8">
        <f t="shared" si="9"/>
        <v>0</v>
      </c>
      <c r="L79" s="23">
        <f t="shared" si="10"/>
        <v>71.7</v>
      </c>
      <c r="M79" s="8">
        <f t="shared" si="11"/>
        <v>49.47</v>
      </c>
      <c r="Q79">
        <v>75.3</v>
      </c>
    </row>
    <row r="80" spans="1:17" ht="15">
      <c r="A80" t="s">
        <v>99</v>
      </c>
      <c r="B80" t="s">
        <v>98</v>
      </c>
      <c r="C80">
        <v>2</v>
      </c>
      <c r="D80">
        <v>4.12</v>
      </c>
      <c r="E80">
        <v>6.3</v>
      </c>
      <c r="F80">
        <v>8.2</v>
      </c>
      <c r="G80">
        <v>6</v>
      </c>
      <c r="I80" s="31">
        <v>2</v>
      </c>
      <c r="J80" s="23">
        <f t="shared" si="8"/>
        <v>37.8</v>
      </c>
      <c r="K80" s="8">
        <f t="shared" si="9"/>
        <v>24.72</v>
      </c>
      <c r="L80" s="23">
        <f t="shared" si="10"/>
        <v>0</v>
      </c>
      <c r="M80" s="8">
        <f t="shared" si="11"/>
        <v>0</v>
      </c>
      <c r="Q80">
        <v>6.65</v>
      </c>
    </row>
    <row r="81" spans="1:17" ht="15">
      <c r="A81" t="s">
        <v>100</v>
      </c>
      <c r="B81" t="s">
        <v>101</v>
      </c>
      <c r="C81">
        <v>32</v>
      </c>
      <c r="D81">
        <v>82.11</v>
      </c>
      <c r="E81">
        <v>119</v>
      </c>
      <c r="F81">
        <v>160.65</v>
      </c>
      <c r="G81">
        <v>1</v>
      </c>
      <c r="H81">
        <v>1</v>
      </c>
      <c r="I81" s="31">
        <v>2</v>
      </c>
      <c r="J81" s="23">
        <f t="shared" si="8"/>
        <v>119</v>
      </c>
      <c r="K81" s="8">
        <f t="shared" si="9"/>
        <v>82.11</v>
      </c>
      <c r="L81" s="23">
        <f t="shared" si="10"/>
        <v>119</v>
      </c>
      <c r="M81" s="8">
        <f t="shared" si="11"/>
        <v>82.11</v>
      </c>
      <c r="Q81">
        <v>124.95</v>
      </c>
    </row>
    <row r="82" spans="1:17" ht="15">
      <c r="A82" t="s">
        <v>102</v>
      </c>
      <c r="B82" t="s">
        <v>101</v>
      </c>
      <c r="C82">
        <v>8</v>
      </c>
      <c r="D82">
        <v>20.53</v>
      </c>
      <c r="E82">
        <v>31.25</v>
      </c>
      <c r="F82">
        <v>40.6</v>
      </c>
      <c r="I82" s="31">
        <v>2</v>
      </c>
      <c r="J82" s="23">
        <f t="shared" si="8"/>
        <v>0</v>
      </c>
      <c r="K82" s="8">
        <f t="shared" si="9"/>
        <v>0</v>
      </c>
      <c r="L82" s="23">
        <f t="shared" si="10"/>
        <v>0</v>
      </c>
      <c r="M82" s="8">
        <f t="shared" si="11"/>
        <v>0</v>
      </c>
      <c r="Q82">
        <v>32.85</v>
      </c>
    </row>
    <row r="83" spans="1:17" ht="15">
      <c r="A83" t="s">
        <v>103</v>
      </c>
      <c r="B83" t="s">
        <v>101</v>
      </c>
      <c r="C83">
        <v>39</v>
      </c>
      <c r="D83">
        <v>98.32</v>
      </c>
      <c r="E83">
        <v>146.75</v>
      </c>
      <c r="F83">
        <v>195.2</v>
      </c>
      <c r="H83">
        <v>1</v>
      </c>
      <c r="I83" s="31">
        <v>2</v>
      </c>
      <c r="J83" s="23">
        <f t="shared" si="8"/>
        <v>0</v>
      </c>
      <c r="K83" s="8">
        <f t="shared" si="9"/>
        <v>0</v>
      </c>
      <c r="L83" s="23">
        <f t="shared" si="10"/>
        <v>146.75</v>
      </c>
      <c r="M83" s="8">
        <f t="shared" si="11"/>
        <v>98.32</v>
      </c>
      <c r="Q83">
        <v>154.1</v>
      </c>
    </row>
    <row r="84" spans="1:17" ht="15">
      <c r="A84" t="s">
        <v>104</v>
      </c>
      <c r="B84" t="s">
        <v>101</v>
      </c>
      <c r="C84">
        <v>19.5</v>
      </c>
      <c r="D84">
        <v>49.16</v>
      </c>
      <c r="E84">
        <v>77.05</v>
      </c>
      <c r="F84">
        <v>98.6</v>
      </c>
      <c r="I84" s="31">
        <v>2</v>
      </c>
      <c r="J84" s="23">
        <f t="shared" si="8"/>
        <v>0</v>
      </c>
      <c r="K84" s="8">
        <f t="shared" si="9"/>
        <v>0</v>
      </c>
      <c r="L84" s="23">
        <f t="shared" si="10"/>
        <v>0</v>
      </c>
      <c r="M84" s="8">
        <f t="shared" si="11"/>
        <v>0</v>
      </c>
      <c r="Q84">
        <v>80.95</v>
      </c>
    </row>
    <row r="85" spans="1:17" ht="15">
      <c r="A85" t="s">
        <v>105</v>
      </c>
      <c r="B85" t="s">
        <v>106</v>
      </c>
      <c r="C85">
        <v>25.2</v>
      </c>
      <c r="D85">
        <v>71.73</v>
      </c>
      <c r="E85">
        <v>103.95</v>
      </c>
      <c r="F85">
        <v>140.35</v>
      </c>
      <c r="H85">
        <v>1</v>
      </c>
      <c r="I85" s="31">
        <v>2</v>
      </c>
      <c r="J85" s="23">
        <f t="shared" si="8"/>
        <v>0</v>
      </c>
      <c r="K85" s="8">
        <f t="shared" si="9"/>
        <v>0</v>
      </c>
      <c r="L85" s="23">
        <f t="shared" si="10"/>
        <v>103.95</v>
      </c>
      <c r="M85" s="8">
        <f t="shared" si="11"/>
        <v>71.73</v>
      </c>
      <c r="Q85">
        <v>109.15</v>
      </c>
    </row>
    <row r="86" spans="1:17" ht="15">
      <c r="A86" t="s">
        <v>107</v>
      </c>
      <c r="B86" t="s">
        <v>106</v>
      </c>
      <c r="C86">
        <v>2.1</v>
      </c>
      <c r="D86">
        <v>5.98</v>
      </c>
      <c r="E86">
        <v>9.1</v>
      </c>
      <c r="F86">
        <v>11.8</v>
      </c>
      <c r="G86">
        <v>6</v>
      </c>
      <c r="I86" s="31">
        <v>2</v>
      </c>
      <c r="J86" s="23">
        <f t="shared" si="8"/>
        <v>54.599999999999994</v>
      </c>
      <c r="K86" s="8">
        <f t="shared" si="9"/>
        <v>35.88</v>
      </c>
      <c r="L86" s="23">
        <f t="shared" si="10"/>
        <v>0</v>
      </c>
      <c r="M86" s="8">
        <f t="shared" si="11"/>
        <v>0</v>
      </c>
      <c r="Q86">
        <v>9.6</v>
      </c>
    </row>
    <row r="87" spans="1:17" ht="15">
      <c r="A87" t="s">
        <v>108</v>
      </c>
      <c r="B87" t="s">
        <v>109</v>
      </c>
      <c r="C87">
        <v>10</v>
      </c>
      <c r="D87">
        <v>38.74</v>
      </c>
      <c r="E87">
        <v>54.57</v>
      </c>
      <c r="F87">
        <v>75.3</v>
      </c>
      <c r="H87">
        <v>1</v>
      </c>
      <c r="I87" s="31">
        <v>2</v>
      </c>
      <c r="J87" s="23">
        <f t="shared" si="8"/>
        <v>0</v>
      </c>
      <c r="K87" s="8">
        <f t="shared" si="9"/>
        <v>0</v>
      </c>
      <c r="L87" s="23">
        <f t="shared" si="10"/>
        <v>54.57</v>
      </c>
      <c r="M87" s="8">
        <f t="shared" si="11"/>
        <v>38.74</v>
      </c>
      <c r="Q87">
        <v>57.3</v>
      </c>
    </row>
    <row r="88" spans="1:17" ht="15">
      <c r="A88" t="s">
        <v>110</v>
      </c>
      <c r="B88" t="s">
        <v>109</v>
      </c>
      <c r="C88">
        <v>1</v>
      </c>
      <c r="D88">
        <v>4.06</v>
      </c>
      <c r="E88">
        <v>5.72</v>
      </c>
      <c r="F88">
        <v>7.95</v>
      </c>
      <c r="G88">
        <v>2</v>
      </c>
      <c r="I88" s="31">
        <v>2</v>
      </c>
      <c r="J88" s="23">
        <f t="shared" si="8"/>
        <v>11.44</v>
      </c>
      <c r="K88" s="8">
        <f t="shared" si="9"/>
        <v>8.12</v>
      </c>
      <c r="L88" s="23">
        <f t="shared" si="10"/>
        <v>0</v>
      </c>
      <c r="M88" s="8">
        <f t="shared" si="11"/>
        <v>0</v>
      </c>
      <c r="Q88">
        <v>6.05</v>
      </c>
    </row>
    <row r="89" spans="1:17" ht="15">
      <c r="A89" s="10" t="s">
        <v>111</v>
      </c>
      <c r="B89" s="10" t="s">
        <v>112</v>
      </c>
      <c r="C89">
        <v>1</v>
      </c>
      <c r="D89">
        <v>3.98</v>
      </c>
      <c r="E89">
        <v>5.69</v>
      </c>
      <c r="F89">
        <v>7.95</v>
      </c>
      <c r="G89">
        <v>2</v>
      </c>
      <c r="H89">
        <v>2</v>
      </c>
      <c r="I89" s="31">
        <v>2</v>
      </c>
      <c r="J89" s="23">
        <f t="shared" si="8"/>
        <v>11.38</v>
      </c>
      <c r="K89" s="8">
        <f t="shared" si="9"/>
        <v>7.96</v>
      </c>
      <c r="L89" s="23">
        <f t="shared" si="10"/>
        <v>11.38</v>
      </c>
      <c r="M89" s="8">
        <f t="shared" si="11"/>
        <v>7.96</v>
      </c>
      <c r="Q89">
        <v>6</v>
      </c>
    </row>
    <row r="90" spans="1:17" ht="15">
      <c r="A90" s="10" t="s">
        <v>113</v>
      </c>
      <c r="B90" s="10" t="s">
        <v>114</v>
      </c>
      <c r="C90">
        <v>1</v>
      </c>
      <c r="D90">
        <v>4.29</v>
      </c>
      <c r="E90">
        <v>6.13</v>
      </c>
      <c r="F90">
        <v>8.55</v>
      </c>
      <c r="G90">
        <v>2</v>
      </c>
      <c r="H90">
        <v>2</v>
      </c>
      <c r="I90" s="31">
        <v>2</v>
      </c>
      <c r="J90" s="23">
        <f t="shared" si="8"/>
        <v>12.26</v>
      </c>
      <c r="K90" s="8">
        <f t="shared" si="9"/>
        <v>8.58</v>
      </c>
      <c r="L90" s="23">
        <f t="shared" si="10"/>
        <v>12.26</v>
      </c>
      <c r="M90" s="8">
        <f t="shared" si="11"/>
        <v>8.58</v>
      </c>
      <c r="Q90">
        <v>6.45</v>
      </c>
    </row>
    <row r="91" spans="1:17" ht="15">
      <c r="A91" t="s">
        <v>115</v>
      </c>
      <c r="B91" t="s">
        <v>116</v>
      </c>
      <c r="C91">
        <v>10</v>
      </c>
      <c r="D91">
        <v>41.31</v>
      </c>
      <c r="E91">
        <v>58.19</v>
      </c>
      <c r="F91">
        <v>80.3</v>
      </c>
      <c r="G91">
        <v>2</v>
      </c>
      <c r="H91">
        <v>4</v>
      </c>
      <c r="I91" s="31">
        <v>2</v>
      </c>
      <c r="J91" s="23">
        <f t="shared" si="8"/>
        <v>116.38</v>
      </c>
      <c r="K91" s="8">
        <f t="shared" si="9"/>
        <v>82.62</v>
      </c>
      <c r="L91" s="23">
        <f t="shared" si="10"/>
        <v>232.76</v>
      </c>
      <c r="M91" s="8">
        <f t="shared" si="11"/>
        <v>165.24</v>
      </c>
      <c r="Q91">
        <v>61.1</v>
      </c>
    </row>
    <row r="92" spans="1:17" ht="15">
      <c r="A92" t="s">
        <v>117</v>
      </c>
      <c r="B92" t="s">
        <v>118</v>
      </c>
      <c r="C92">
        <v>25.2</v>
      </c>
      <c r="D92">
        <v>66.65</v>
      </c>
      <c r="E92">
        <v>96.6</v>
      </c>
      <c r="F92">
        <v>130.45</v>
      </c>
      <c r="H92">
        <v>1</v>
      </c>
      <c r="I92" s="31">
        <v>2</v>
      </c>
      <c r="J92" s="23">
        <f t="shared" si="8"/>
        <v>0</v>
      </c>
      <c r="K92" s="8">
        <f t="shared" si="9"/>
        <v>0</v>
      </c>
      <c r="L92" s="23">
        <f t="shared" si="10"/>
        <v>96.6</v>
      </c>
      <c r="M92" s="8">
        <f t="shared" si="11"/>
        <v>66.65</v>
      </c>
      <c r="Q92">
        <v>101.45</v>
      </c>
    </row>
    <row r="93" spans="1:17" ht="15">
      <c r="A93" t="s">
        <v>119</v>
      </c>
      <c r="B93" t="s">
        <v>118</v>
      </c>
      <c r="C93">
        <v>2.1</v>
      </c>
      <c r="D93">
        <v>5.55</v>
      </c>
      <c r="E93">
        <v>8.5</v>
      </c>
      <c r="F93">
        <v>11</v>
      </c>
      <c r="G93">
        <v>6</v>
      </c>
      <c r="I93" s="31">
        <v>2</v>
      </c>
      <c r="J93" s="23">
        <f t="shared" si="8"/>
        <v>51</v>
      </c>
      <c r="K93" s="8">
        <f t="shared" si="9"/>
        <v>33.3</v>
      </c>
      <c r="L93" s="23">
        <f t="shared" si="10"/>
        <v>0</v>
      </c>
      <c r="M93" s="8">
        <f t="shared" si="11"/>
        <v>0</v>
      </c>
      <c r="Q93">
        <v>8.9</v>
      </c>
    </row>
    <row r="94" spans="1:17" ht="15">
      <c r="A94" t="s">
        <v>120</v>
      </c>
      <c r="B94" t="s">
        <v>121</v>
      </c>
      <c r="C94">
        <v>31.6</v>
      </c>
      <c r="D94">
        <v>108.19</v>
      </c>
      <c r="E94">
        <v>156.8</v>
      </c>
      <c r="F94">
        <v>211.7</v>
      </c>
      <c r="G94">
        <v>1</v>
      </c>
      <c r="I94" s="31">
        <v>2</v>
      </c>
      <c r="J94" s="23">
        <f t="shared" si="8"/>
        <v>156.8</v>
      </c>
      <c r="K94" s="8">
        <f t="shared" si="9"/>
        <v>108.19</v>
      </c>
      <c r="L94" s="23">
        <f t="shared" si="10"/>
        <v>0</v>
      </c>
      <c r="M94" s="8">
        <f t="shared" si="11"/>
        <v>0</v>
      </c>
      <c r="P94" t="s">
        <v>217</v>
      </c>
      <c r="Q94">
        <v>164.65</v>
      </c>
    </row>
    <row r="95" spans="1:17" ht="15">
      <c r="A95" t="s">
        <v>122</v>
      </c>
      <c r="B95" t="s">
        <v>121</v>
      </c>
      <c r="C95">
        <v>39</v>
      </c>
      <c r="D95">
        <v>129.98</v>
      </c>
      <c r="E95">
        <v>194</v>
      </c>
      <c r="F95">
        <v>258.05</v>
      </c>
      <c r="H95">
        <v>1</v>
      </c>
      <c r="I95" s="31">
        <v>2</v>
      </c>
      <c r="J95" s="23">
        <f t="shared" si="8"/>
        <v>0</v>
      </c>
      <c r="K95" s="8">
        <f t="shared" si="9"/>
        <v>0</v>
      </c>
      <c r="L95" s="23">
        <f t="shared" si="10"/>
        <v>194</v>
      </c>
      <c r="M95" s="8">
        <f t="shared" si="11"/>
        <v>129.98</v>
      </c>
      <c r="Q95">
        <v>203.7</v>
      </c>
    </row>
    <row r="96" spans="1:17" ht="15">
      <c r="A96" t="s">
        <v>123</v>
      </c>
      <c r="B96" t="s">
        <v>121</v>
      </c>
      <c r="C96">
        <v>19.5</v>
      </c>
      <c r="D96">
        <v>64.99</v>
      </c>
      <c r="E96">
        <v>101.85</v>
      </c>
      <c r="F96">
        <v>130.05</v>
      </c>
      <c r="I96" s="31">
        <v>2</v>
      </c>
      <c r="J96" s="23">
        <f t="shared" si="8"/>
        <v>0</v>
      </c>
      <c r="K96" s="8">
        <f t="shared" si="9"/>
        <v>0</v>
      </c>
      <c r="L96" s="23">
        <f t="shared" si="10"/>
        <v>0</v>
      </c>
      <c r="M96" s="8">
        <f t="shared" si="11"/>
        <v>0</v>
      </c>
      <c r="Q96">
        <v>106.95</v>
      </c>
    </row>
    <row r="97" spans="1:17" ht="15">
      <c r="A97" t="s">
        <v>124</v>
      </c>
      <c r="B97" t="s">
        <v>121</v>
      </c>
      <c r="C97">
        <v>24</v>
      </c>
      <c r="D97">
        <v>82.39</v>
      </c>
      <c r="E97">
        <v>119.4</v>
      </c>
      <c r="F97">
        <v>161.2</v>
      </c>
      <c r="I97" s="31">
        <v>2</v>
      </c>
      <c r="J97" s="23">
        <f t="shared" si="8"/>
        <v>0</v>
      </c>
      <c r="K97" s="8">
        <f t="shared" si="9"/>
        <v>0</v>
      </c>
      <c r="L97" s="23">
        <f t="shared" si="10"/>
        <v>0</v>
      </c>
      <c r="M97" s="8">
        <f t="shared" si="11"/>
        <v>0</v>
      </c>
      <c r="Q97">
        <v>125.4</v>
      </c>
    </row>
    <row r="98" spans="1:17" ht="15">
      <c r="A98" t="s">
        <v>125</v>
      </c>
      <c r="B98" t="s">
        <v>121</v>
      </c>
      <c r="C98">
        <v>2</v>
      </c>
      <c r="D98">
        <v>6.87</v>
      </c>
      <c r="E98">
        <v>10.45</v>
      </c>
      <c r="F98">
        <v>13.55</v>
      </c>
      <c r="G98">
        <v>4</v>
      </c>
      <c r="H98">
        <v>6</v>
      </c>
      <c r="I98" s="31">
        <v>2</v>
      </c>
      <c r="J98" s="23">
        <f t="shared" si="8"/>
        <v>41.8</v>
      </c>
      <c r="K98" s="8">
        <f t="shared" si="9"/>
        <v>27.48</v>
      </c>
      <c r="L98" s="23">
        <f t="shared" si="10"/>
        <v>62.699999999999996</v>
      </c>
      <c r="M98" s="8">
        <f t="shared" si="11"/>
        <v>41.22</v>
      </c>
      <c r="Q98">
        <v>11</v>
      </c>
    </row>
    <row r="99" spans="1:17" ht="15">
      <c r="A99" t="s">
        <v>126</v>
      </c>
      <c r="B99" t="s">
        <v>127</v>
      </c>
      <c r="C99">
        <v>25.2</v>
      </c>
      <c r="D99">
        <v>85.59</v>
      </c>
      <c r="E99">
        <v>124.05</v>
      </c>
      <c r="F99">
        <v>167.5</v>
      </c>
      <c r="H99">
        <v>1</v>
      </c>
      <c r="I99" s="31">
        <v>2</v>
      </c>
      <c r="J99" s="23">
        <f t="shared" si="8"/>
        <v>0</v>
      </c>
      <c r="K99" s="8">
        <f t="shared" si="9"/>
        <v>0</v>
      </c>
      <c r="L99" s="23">
        <f t="shared" si="10"/>
        <v>124.05</v>
      </c>
      <c r="M99" s="8">
        <f t="shared" si="11"/>
        <v>85.59</v>
      </c>
      <c r="Q99">
        <v>130.3</v>
      </c>
    </row>
    <row r="100" spans="1:17" ht="15">
      <c r="A100" t="s">
        <v>128</v>
      </c>
      <c r="B100" t="s">
        <v>127</v>
      </c>
      <c r="C100">
        <v>2.1</v>
      </c>
      <c r="D100">
        <v>7.13</v>
      </c>
      <c r="E100">
        <v>10.9</v>
      </c>
      <c r="F100">
        <v>14.1</v>
      </c>
      <c r="G100">
        <v>6</v>
      </c>
      <c r="I100" s="31">
        <v>2</v>
      </c>
      <c r="J100" s="23">
        <f t="shared" si="8"/>
        <v>65.4</v>
      </c>
      <c r="K100" s="8">
        <f t="shared" si="9"/>
        <v>42.78</v>
      </c>
      <c r="L100" s="23">
        <f t="shared" si="10"/>
        <v>0</v>
      </c>
      <c r="M100" s="8">
        <f t="shared" si="11"/>
        <v>0</v>
      </c>
      <c r="Q100">
        <v>11.45</v>
      </c>
    </row>
    <row r="101" spans="1:17" ht="15">
      <c r="A101" t="s">
        <v>129</v>
      </c>
      <c r="B101" t="s">
        <v>130</v>
      </c>
      <c r="C101">
        <v>0.5</v>
      </c>
      <c r="D101">
        <v>8.51</v>
      </c>
      <c r="E101">
        <v>13.3</v>
      </c>
      <c r="F101">
        <v>17.2</v>
      </c>
      <c r="G101">
        <v>3</v>
      </c>
      <c r="H101">
        <v>5</v>
      </c>
      <c r="I101" s="31">
        <v>2</v>
      </c>
      <c r="J101" s="23">
        <f t="shared" si="8"/>
        <v>39.900000000000006</v>
      </c>
      <c r="K101" s="8">
        <f t="shared" si="9"/>
        <v>25.53</v>
      </c>
      <c r="L101" s="23">
        <f t="shared" si="10"/>
        <v>66.5</v>
      </c>
      <c r="M101" s="8">
        <f t="shared" si="11"/>
        <v>42.55</v>
      </c>
      <c r="Q101">
        <v>13.97</v>
      </c>
    </row>
    <row r="102" spans="1:17" ht="15">
      <c r="A102" t="s">
        <v>131</v>
      </c>
      <c r="B102" t="s">
        <v>130</v>
      </c>
      <c r="C102">
        <v>0.75</v>
      </c>
      <c r="D102">
        <v>7.33</v>
      </c>
      <c r="E102">
        <v>11.45</v>
      </c>
      <c r="F102">
        <v>14.8</v>
      </c>
      <c r="G102">
        <v>3</v>
      </c>
      <c r="H102">
        <v>5</v>
      </c>
      <c r="I102" s="31">
        <v>2</v>
      </c>
      <c r="J102" s="23">
        <f t="shared" si="8"/>
        <v>34.349999999999994</v>
      </c>
      <c r="K102" s="8">
        <f t="shared" si="9"/>
        <v>21.990000000000002</v>
      </c>
      <c r="L102" s="23">
        <f t="shared" si="10"/>
        <v>57.25</v>
      </c>
      <c r="M102" s="8">
        <f t="shared" si="11"/>
        <v>36.65</v>
      </c>
      <c r="Q102">
        <v>12.02</v>
      </c>
    </row>
    <row r="103" spans="1:17" ht="15">
      <c r="A103" t="s">
        <v>132</v>
      </c>
      <c r="B103" t="s">
        <v>133</v>
      </c>
      <c r="C103">
        <v>0.75</v>
      </c>
      <c r="D103">
        <v>9.34</v>
      </c>
      <c r="E103">
        <v>14.6</v>
      </c>
      <c r="F103">
        <v>18.85</v>
      </c>
      <c r="G103">
        <v>2</v>
      </c>
      <c r="H103">
        <v>5</v>
      </c>
      <c r="I103" s="31">
        <v>2</v>
      </c>
      <c r="J103" s="23">
        <f t="shared" si="8"/>
        <v>29.2</v>
      </c>
      <c r="K103" s="8">
        <f t="shared" si="9"/>
        <v>18.68</v>
      </c>
      <c r="L103" s="23">
        <f t="shared" si="10"/>
        <v>73</v>
      </c>
      <c r="M103" s="8">
        <f t="shared" si="11"/>
        <v>46.7</v>
      </c>
      <c r="Q103">
        <v>15.33</v>
      </c>
    </row>
    <row r="104" spans="1:17" ht="15">
      <c r="A104" t="s">
        <v>135</v>
      </c>
      <c r="B104" t="s">
        <v>134</v>
      </c>
      <c r="C104">
        <v>1.3</v>
      </c>
      <c r="D104">
        <v>4.46</v>
      </c>
      <c r="E104">
        <v>6.7</v>
      </c>
      <c r="F104">
        <v>8.9</v>
      </c>
      <c r="G104">
        <v>2</v>
      </c>
      <c r="H104">
        <v>6</v>
      </c>
      <c r="I104" s="31">
        <v>2</v>
      </c>
      <c r="J104" s="23">
        <f t="shared" si="8"/>
        <v>13.4</v>
      </c>
      <c r="K104" s="8">
        <f t="shared" si="9"/>
        <v>8.92</v>
      </c>
      <c r="L104" s="23">
        <f t="shared" si="10"/>
        <v>40.2</v>
      </c>
      <c r="M104" s="8">
        <f t="shared" si="11"/>
        <v>26.759999999999998</v>
      </c>
      <c r="Q104">
        <v>7.05</v>
      </c>
    </row>
    <row r="105" spans="1:17" ht="15">
      <c r="A105" t="s">
        <v>136</v>
      </c>
      <c r="B105" t="s">
        <v>137</v>
      </c>
      <c r="C105">
        <v>3.6</v>
      </c>
      <c r="D105">
        <v>28.35</v>
      </c>
      <c r="E105">
        <v>40.5</v>
      </c>
      <c r="F105">
        <v>56.1</v>
      </c>
      <c r="H105">
        <v>1</v>
      </c>
      <c r="I105" s="31">
        <v>2</v>
      </c>
      <c r="J105" s="23">
        <f t="shared" si="8"/>
        <v>0</v>
      </c>
      <c r="K105" s="8">
        <f t="shared" si="9"/>
        <v>0</v>
      </c>
      <c r="L105" s="23">
        <f t="shared" si="10"/>
        <v>40.5</v>
      </c>
      <c r="M105" s="8">
        <f t="shared" si="11"/>
        <v>28.35</v>
      </c>
      <c r="Q105">
        <v>42.55</v>
      </c>
    </row>
    <row r="106" spans="1:17" ht="15">
      <c r="A106" t="s">
        <v>138</v>
      </c>
      <c r="B106" t="s">
        <v>137</v>
      </c>
      <c r="C106">
        <v>0.6</v>
      </c>
      <c r="D106">
        <v>4.73</v>
      </c>
      <c r="E106">
        <v>7.1</v>
      </c>
      <c r="F106">
        <v>9.45</v>
      </c>
      <c r="G106">
        <v>2</v>
      </c>
      <c r="I106" s="31">
        <v>2</v>
      </c>
      <c r="J106" s="23">
        <f t="shared" si="8"/>
        <v>14.2</v>
      </c>
      <c r="K106" s="8">
        <f t="shared" si="9"/>
        <v>9.46</v>
      </c>
      <c r="L106" s="23">
        <f t="shared" si="10"/>
        <v>0</v>
      </c>
      <c r="M106" s="8">
        <f t="shared" si="11"/>
        <v>0</v>
      </c>
      <c r="Q106">
        <v>7.45</v>
      </c>
    </row>
    <row r="107" spans="9:16" ht="15">
      <c r="I107" s="9"/>
      <c r="J107" s="25">
        <f>SUM(J74:J106)</f>
        <v>1087.06</v>
      </c>
      <c r="K107" s="9">
        <f>SUM(K74:K106)</f>
        <v>736.0999999999999</v>
      </c>
      <c r="L107" s="25">
        <f>SUM(L74:L106)</f>
        <v>1844.02</v>
      </c>
      <c r="M107" s="9">
        <f>SUM(M74:M106)</f>
        <v>1259.02</v>
      </c>
      <c r="N107" s="30">
        <f>SUM(N71+J107)</f>
        <v>3056.6099999999997</v>
      </c>
      <c r="O107" s="30">
        <f>SUM(O71+L107)</f>
        <v>6008.49</v>
      </c>
      <c r="P107" t="s">
        <v>237</v>
      </c>
    </row>
    <row r="108" spans="9:16" ht="15">
      <c r="I108" s="9"/>
      <c r="J108" s="25"/>
      <c r="K108" s="9"/>
      <c r="L108" s="25"/>
      <c r="M108" s="9"/>
      <c r="N108" s="30">
        <f>SUM((K72+K107)*0.17)</f>
        <v>347.7316</v>
      </c>
      <c r="O108" s="30">
        <f>SUM((M72+M107)*0.23)</f>
        <v>933.1790000000002</v>
      </c>
      <c r="P108" s="38" t="s">
        <v>241</v>
      </c>
    </row>
    <row r="109" spans="1:17" ht="15">
      <c r="A109" t="s">
        <v>196</v>
      </c>
      <c r="B109" t="s">
        <v>197</v>
      </c>
      <c r="C109">
        <v>0.4</v>
      </c>
      <c r="D109">
        <v>7</v>
      </c>
      <c r="E109">
        <v>7.35</v>
      </c>
      <c r="F109">
        <v>10.25</v>
      </c>
      <c r="G109">
        <v>4</v>
      </c>
      <c r="H109">
        <v>6</v>
      </c>
      <c r="I109" s="20">
        <v>3</v>
      </c>
      <c r="J109" s="23">
        <f aca="true" t="shared" si="12" ref="J109:J122">SUM(E109*G109)</f>
        <v>29.4</v>
      </c>
      <c r="K109" s="8">
        <f aca="true" t="shared" si="13" ref="K109:K122">SUM(D109*G109)</f>
        <v>28</v>
      </c>
      <c r="L109" s="23">
        <f aca="true" t="shared" si="14" ref="L109:L122">SUM(E109*H109)</f>
        <v>44.099999999999994</v>
      </c>
      <c r="M109" s="8">
        <f aca="true" t="shared" si="15" ref="M109:M122">SUM(D109*H109)</f>
        <v>42</v>
      </c>
      <c r="P109" s="38"/>
      <c r="Q109">
        <v>7.75</v>
      </c>
    </row>
    <row r="110" spans="1:17" ht="15">
      <c r="A110" t="s">
        <v>194</v>
      </c>
      <c r="B110" t="s">
        <v>195</v>
      </c>
      <c r="C110">
        <v>0.3</v>
      </c>
      <c r="D110">
        <v>3.75</v>
      </c>
      <c r="E110">
        <v>5.25</v>
      </c>
      <c r="F110">
        <v>7.35</v>
      </c>
      <c r="G110">
        <v>4</v>
      </c>
      <c r="H110">
        <v>6</v>
      </c>
      <c r="I110" s="20">
        <v>3</v>
      </c>
      <c r="J110" s="23">
        <f t="shared" si="12"/>
        <v>21</v>
      </c>
      <c r="K110" s="8">
        <f t="shared" si="13"/>
        <v>15</v>
      </c>
      <c r="L110" s="23">
        <f t="shared" si="14"/>
        <v>31.5</v>
      </c>
      <c r="M110" s="8">
        <f t="shared" si="15"/>
        <v>22.5</v>
      </c>
      <c r="Q110">
        <v>5.55</v>
      </c>
    </row>
    <row r="111" spans="1:17" ht="15">
      <c r="A111" t="s">
        <v>139</v>
      </c>
      <c r="B111" t="s">
        <v>140</v>
      </c>
      <c r="C111">
        <v>4.8</v>
      </c>
      <c r="D111">
        <v>31.54</v>
      </c>
      <c r="E111">
        <v>43.2</v>
      </c>
      <c r="F111">
        <v>58.35</v>
      </c>
      <c r="H111">
        <v>1</v>
      </c>
      <c r="I111" s="20">
        <v>3</v>
      </c>
      <c r="J111" s="23">
        <f t="shared" si="12"/>
        <v>0</v>
      </c>
      <c r="K111" s="8">
        <f t="shared" si="13"/>
        <v>0</v>
      </c>
      <c r="L111" s="23">
        <f t="shared" si="14"/>
        <v>43.2</v>
      </c>
      <c r="M111" s="8">
        <f t="shared" si="15"/>
        <v>31.54</v>
      </c>
      <c r="Q111">
        <v>45.4</v>
      </c>
    </row>
    <row r="112" spans="1:17" ht="15">
      <c r="A112" t="s">
        <v>141</v>
      </c>
      <c r="B112" t="s">
        <v>140</v>
      </c>
      <c r="C112">
        <v>0.4</v>
      </c>
      <c r="D112">
        <v>2.63</v>
      </c>
      <c r="E112">
        <v>3.8</v>
      </c>
      <c r="F112">
        <v>5</v>
      </c>
      <c r="G112">
        <v>5</v>
      </c>
      <c r="I112" s="20">
        <v>3</v>
      </c>
      <c r="J112" s="23">
        <f t="shared" si="12"/>
        <v>19</v>
      </c>
      <c r="K112" s="8">
        <f t="shared" si="13"/>
        <v>13.149999999999999</v>
      </c>
      <c r="L112" s="23">
        <f t="shared" si="14"/>
        <v>0</v>
      </c>
      <c r="M112" s="8">
        <f t="shared" si="15"/>
        <v>0</v>
      </c>
      <c r="Q112">
        <v>4</v>
      </c>
    </row>
    <row r="113" spans="1:17" ht="15">
      <c r="A113" t="s">
        <v>142</v>
      </c>
      <c r="B113" t="s">
        <v>77</v>
      </c>
      <c r="C113">
        <v>25.2</v>
      </c>
      <c r="D113">
        <v>80.64</v>
      </c>
      <c r="E113">
        <v>115.2</v>
      </c>
      <c r="F113">
        <v>155.55</v>
      </c>
      <c r="H113">
        <v>1</v>
      </c>
      <c r="I113" s="20">
        <v>3</v>
      </c>
      <c r="J113" s="23">
        <f t="shared" si="12"/>
        <v>0</v>
      </c>
      <c r="K113" s="8">
        <f t="shared" si="13"/>
        <v>0</v>
      </c>
      <c r="L113" s="23">
        <f t="shared" si="14"/>
        <v>115.2</v>
      </c>
      <c r="M113" s="8">
        <f t="shared" si="15"/>
        <v>80.64</v>
      </c>
      <c r="P113" t="s">
        <v>218</v>
      </c>
      <c r="Q113">
        <v>121</v>
      </c>
    </row>
    <row r="114" spans="1:17" ht="15">
      <c r="A114" t="s">
        <v>143</v>
      </c>
      <c r="B114" t="s">
        <v>77</v>
      </c>
      <c r="C114">
        <v>4.2</v>
      </c>
      <c r="D114">
        <v>13.44</v>
      </c>
      <c r="E114">
        <v>20.2</v>
      </c>
      <c r="F114">
        <v>26.05</v>
      </c>
      <c r="G114">
        <v>1</v>
      </c>
      <c r="I114" s="20">
        <v>3</v>
      </c>
      <c r="J114" s="23">
        <f t="shared" si="12"/>
        <v>20.2</v>
      </c>
      <c r="K114" s="8">
        <f t="shared" si="13"/>
        <v>13.44</v>
      </c>
      <c r="L114" s="23">
        <f t="shared" si="14"/>
        <v>0</v>
      </c>
      <c r="M114" s="8">
        <f t="shared" si="15"/>
        <v>0</v>
      </c>
      <c r="P114" t="s">
        <v>218</v>
      </c>
      <c r="Q114">
        <v>21.25</v>
      </c>
    </row>
    <row r="115" spans="1:17" ht="15">
      <c r="A115" t="s">
        <v>144</v>
      </c>
      <c r="B115" t="s">
        <v>145</v>
      </c>
      <c r="C115">
        <v>25.2</v>
      </c>
      <c r="D115">
        <v>84.35</v>
      </c>
      <c r="E115">
        <v>122.25</v>
      </c>
      <c r="F115">
        <v>165.05</v>
      </c>
      <c r="H115">
        <v>1</v>
      </c>
      <c r="I115" s="20">
        <v>3</v>
      </c>
      <c r="J115" s="23">
        <f t="shared" si="12"/>
        <v>0</v>
      </c>
      <c r="K115" s="8">
        <f t="shared" si="13"/>
        <v>0</v>
      </c>
      <c r="L115" s="23">
        <f t="shared" si="14"/>
        <v>122.25</v>
      </c>
      <c r="M115" s="8">
        <f t="shared" si="15"/>
        <v>84.35</v>
      </c>
      <c r="Q115">
        <v>128.4</v>
      </c>
    </row>
    <row r="116" spans="1:17" ht="15">
      <c r="A116" t="s">
        <v>146</v>
      </c>
      <c r="B116" t="s">
        <v>145</v>
      </c>
      <c r="C116">
        <v>2.1</v>
      </c>
      <c r="D116">
        <v>7.03</v>
      </c>
      <c r="E116">
        <v>10.7</v>
      </c>
      <c r="F116">
        <v>13.9</v>
      </c>
      <c r="G116">
        <v>6</v>
      </c>
      <c r="I116" s="20">
        <v>3</v>
      </c>
      <c r="J116" s="23">
        <f t="shared" si="12"/>
        <v>64.19999999999999</v>
      </c>
      <c r="K116" s="8">
        <f t="shared" si="13"/>
        <v>42.18</v>
      </c>
      <c r="L116" s="23">
        <f t="shared" si="14"/>
        <v>0</v>
      </c>
      <c r="M116" s="8">
        <f t="shared" si="15"/>
        <v>0</v>
      </c>
      <c r="Q116">
        <v>11.25</v>
      </c>
    </row>
    <row r="117" spans="1:17" ht="15">
      <c r="A117" t="s">
        <v>147</v>
      </c>
      <c r="B117" t="s">
        <v>148</v>
      </c>
      <c r="C117">
        <v>25.2</v>
      </c>
      <c r="D117">
        <v>64.69</v>
      </c>
      <c r="E117">
        <v>93.75</v>
      </c>
      <c r="F117">
        <v>126.6</v>
      </c>
      <c r="H117">
        <v>1</v>
      </c>
      <c r="I117" s="20">
        <v>3</v>
      </c>
      <c r="J117" s="23">
        <f t="shared" si="12"/>
        <v>0</v>
      </c>
      <c r="K117" s="8">
        <f t="shared" si="13"/>
        <v>0</v>
      </c>
      <c r="L117" s="23">
        <f t="shared" si="14"/>
        <v>93.75</v>
      </c>
      <c r="M117" s="8">
        <f t="shared" si="15"/>
        <v>64.69</v>
      </c>
      <c r="P117" t="s">
        <v>264</v>
      </c>
      <c r="Q117">
        <v>98.45</v>
      </c>
    </row>
    <row r="118" spans="1:17" ht="15">
      <c r="A118" t="s">
        <v>149</v>
      </c>
      <c r="B118" t="s">
        <v>148</v>
      </c>
      <c r="C118">
        <v>2.1</v>
      </c>
      <c r="D118">
        <v>5.39</v>
      </c>
      <c r="E118">
        <v>8.25</v>
      </c>
      <c r="F118">
        <v>10.65</v>
      </c>
      <c r="G118">
        <v>6</v>
      </c>
      <c r="I118" s="20">
        <v>3</v>
      </c>
      <c r="J118" s="23">
        <f t="shared" si="12"/>
        <v>49.5</v>
      </c>
      <c r="K118" s="8">
        <f t="shared" si="13"/>
        <v>32.339999999999996</v>
      </c>
      <c r="L118" s="23">
        <f t="shared" si="14"/>
        <v>0</v>
      </c>
      <c r="M118" s="8">
        <f t="shared" si="15"/>
        <v>0</v>
      </c>
      <c r="Q118">
        <v>8.7</v>
      </c>
    </row>
    <row r="119" spans="1:17" ht="15">
      <c r="A119" t="s">
        <v>150</v>
      </c>
      <c r="B119" t="s">
        <v>151</v>
      </c>
      <c r="C119">
        <v>24</v>
      </c>
      <c r="D119">
        <v>49.47</v>
      </c>
      <c r="E119">
        <v>71.7</v>
      </c>
      <c r="F119">
        <v>96.8</v>
      </c>
      <c r="G119">
        <v>1</v>
      </c>
      <c r="H119">
        <v>1</v>
      </c>
      <c r="I119" s="20">
        <v>3</v>
      </c>
      <c r="J119" s="23">
        <f t="shared" si="12"/>
        <v>71.7</v>
      </c>
      <c r="K119" s="8">
        <f t="shared" si="13"/>
        <v>49.47</v>
      </c>
      <c r="L119" s="23">
        <f t="shared" si="14"/>
        <v>71.7</v>
      </c>
      <c r="M119" s="8">
        <f t="shared" si="15"/>
        <v>49.47</v>
      </c>
      <c r="Q119">
        <v>75.3</v>
      </c>
    </row>
    <row r="120" spans="1:17" ht="15">
      <c r="A120" t="s">
        <v>181</v>
      </c>
      <c r="B120" t="s">
        <v>180</v>
      </c>
      <c r="C120">
        <v>2.1</v>
      </c>
      <c r="D120">
        <v>6.05</v>
      </c>
      <c r="E120">
        <v>9.25</v>
      </c>
      <c r="F120">
        <v>12.4</v>
      </c>
      <c r="G120">
        <v>2</v>
      </c>
      <c r="H120">
        <v>6</v>
      </c>
      <c r="I120" s="20">
        <v>3</v>
      </c>
      <c r="J120" s="23">
        <f t="shared" si="12"/>
        <v>18.5</v>
      </c>
      <c r="K120" s="8">
        <f t="shared" si="13"/>
        <v>12.1</v>
      </c>
      <c r="L120" s="23">
        <f t="shared" si="14"/>
        <v>55.5</v>
      </c>
      <c r="M120" s="8">
        <f t="shared" si="15"/>
        <v>36.3</v>
      </c>
      <c r="Q120">
        <v>9.75</v>
      </c>
    </row>
    <row r="121" spans="1:17" ht="15">
      <c r="A121" t="s">
        <v>183</v>
      </c>
      <c r="B121" t="s">
        <v>182</v>
      </c>
      <c r="C121">
        <v>2.1</v>
      </c>
      <c r="D121">
        <v>6.97</v>
      </c>
      <c r="E121">
        <v>10.65</v>
      </c>
      <c r="F121">
        <v>14.25</v>
      </c>
      <c r="G121">
        <v>2</v>
      </c>
      <c r="H121">
        <v>4</v>
      </c>
      <c r="I121" s="20">
        <v>3</v>
      </c>
      <c r="J121" s="23">
        <f t="shared" si="12"/>
        <v>21.3</v>
      </c>
      <c r="K121" s="8">
        <f t="shared" si="13"/>
        <v>13.94</v>
      </c>
      <c r="L121" s="23">
        <f t="shared" si="14"/>
        <v>42.6</v>
      </c>
      <c r="M121" s="8">
        <f t="shared" si="15"/>
        <v>27.88</v>
      </c>
      <c r="Q121">
        <v>11.2</v>
      </c>
    </row>
    <row r="122" spans="1:17" ht="15">
      <c r="A122" t="s">
        <v>164</v>
      </c>
      <c r="B122" t="s">
        <v>165</v>
      </c>
      <c r="C122">
        <v>0.0001</v>
      </c>
      <c r="E122">
        <v>0.65</v>
      </c>
      <c r="F122">
        <v>0.75</v>
      </c>
      <c r="G122">
        <v>10</v>
      </c>
      <c r="H122">
        <v>20</v>
      </c>
      <c r="I122" s="20">
        <v>3</v>
      </c>
      <c r="J122" s="23">
        <f t="shared" si="12"/>
        <v>6.5</v>
      </c>
      <c r="K122" s="8">
        <f t="shared" si="13"/>
        <v>0</v>
      </c>
      <c r="L122" s="23">
        <f t="shared" si="14"/>
        <v>13</v>
      </c>
      <c r="M122" s="8">
        <f t="shared" si="15"/>
        <v>0</v>
      </c>
      <c r="Q122">
        <v>0.7</v>
      </c>
    </row>
    <row r="123" spans="9:13" ht="15">
      <c r="I123" s="11"/>
      <c r="J123" s="26">
        <f>SUM(J109:J122)</f>
        <v>321.3</v>
      </c>
      <c r="K123" s="11">
        <f>SUM(K109:K122)</f>
        <v>219.62</v>
      </c>
      <c r="L123" s="26">
        <f>SUM(L109:L122)</f>
        <v>632.8000000000001</v>
      </c>
      <c r="M123" s="11">
        <f>SUM(M109:M122)</f>
        <v>439.36999999999995</v>
      </c>
    </row>
    <row r="124" spans="1:17" ht="15">
      <c r="A124" t="s">
        <v>158</v>
      </c>
      <c r="B124" t="s">
        <v>159</v>
      </c>
      <c r="C124">
        <v>25.2</v>
      </c>
      <c r="D124">
        <v>69.86</v>
      </c>
      <c r="E124">
        <v>101.25</v>
      </c>
      <c r="F124">
        <v>136.7</v>
      </c>
      <c r="H124">
        <v>1</v>
      </c>
      <c r="I124" s="11">
        <v>4</v>
      </c>
      <c r="J124" s="23">
        <f aca="true" t="shared" si="16" ref="J124:J140">SUM(E124*G124)</f>
        <v>0</v>
      </c>
      <c r="K124" s="8">
        <f aca="true" t="shared" si="17" ref="K124:K140">SUM(D124*G124)</f>
        <v>0</v>
      </c>
      <c r="L124" s="23">
        <f aca="true" t="shared" si="18" ref="L124:L140">SUM(E124*H124)</f>
        <v>101.25</v>
      </c>
      <c r="M124" s="8">
        <f aca="true" t="shared" si="19" ref="M124:M140">SUM(D124*H124)</f>
        <v>69.86</v>
      </c>
      <c r="P124" t="s">
        <v>219</v>
      </c>
      <c r="Q124">
        <v>106.35</v>
      </c>
    </row>
    <row r="125" spans="1:17" ht="15">
      <c r="A125" t="s">
        <v>160</v>
      </c>
      <c r="B125" t="s">
        <v>159</v>
      </c>
      <c r="C125">
        <v>2.1</v>
      </c>
      <c r="D125">
        <v>5.82</v>
      </c>
      <c r="E125">
        <v>8.9</v>
      </c>
      <c r="F125">
        <v>11.5</v>
      </c>
      <c r="G125">
        <v>7</v>
      </c>
      <c r="I125" s="11">
        <v>4</v>
      </c>
      <c r="J125" s="23">
        <f t="shared" si="16"/>
        <v>62.300000000000004</v>
      </c>
      <c r="K125" s="8">
        <f t="shared" si="17"/>
        <v>40.74</v>
      </c>
      <c r="L125" s="23">
        <f t="shared" si="18"/>
        <v>0</v>
      </c>
      <c r="M125" s="8">
        <f t="shared" si="19"/>
        <v>0</v>
      </c>
      <c r="P125" t="s">
        <v>220</v>
      </c>
      <c r="Q125">
        <v>9.35</v>
      </c>
    </row>
    <row r="126" spans="1:17" ht="15">
      <c r="A126" t="s">
        <v>166</v>
      </c>
      <c r="B126" t="s">
        <v>167</v>
      </c>
      <c r="C126">
        <v>25.2</v>
      </c>
      <c r="D126">
        <v>65.21</v>
      </c>
      <c r="E126">
        <v>94.5</v>
      </c>
      <c r="F126">
        <v>127.6</v>
      </c>
      <c r="H126">
        <v>1</v>
      </c>
      <c r="I126" s="11">
        <v>4</v>
      </c>
      <c r="J126" s="23">
        <f t="shared" si="16"/>
        <v>0</v>
      </c>
      <c r="K126" s="8">
        <f t="shared" si="17"/>
        <v>0</v>
      </c>
      <c r="L126" s="23">
        <f t="shared" si="18"/>
        <v>94.5</v>
      </c>
      <c r="M126" s="8">
        <f t="shared" si="19"/>
        <v>65.21</v>
      </c>
      <c r="P126" t="s">
        <v>221</v>
      </c>
      <c r="Q126">
        <v>99.25</v>
      </c>
    </row>
    <row r="127" spans="1:17" ht="15">
      <c r="A127" t="s">
        <v>168</v>
      </c>
      <c r="B127" t="s">
        <v>167</v>
      </c>
      <c r="C127">
        <v>2.1</v>
      </c>
      <c r="D127">
        <v>5.43</v>
      </c>
      <c r="E127">
        <v>8.3</v>
      </c>
      <c r="F127">
        <v>10.75</v>
      </c>
      <c r="G127">
        <v>6</v>
      </c>
      <c r="I127" s="11">
        <v>4</v>
      </c>
      <c r="J127" s="23">
        <f t="shared" si="16"/>
        <v>49.800000000000004</v>
      </c>
      <c r="K127" s="8">
        <f t="shared" si="17"/>
        <v>32.58</v>
      </c>
      <c r="L127" s="23">
        <f t="shared" si="18"/>
        <v>0</v>
      </c>
      <c r="M127" s="8">
        <f t="shared" si="19"/>
        <v>0</v>
      </c>
      <c r="Q127">
        <v>8.75</v>
      </c>
    </row>
    <row r="128" spans="1:17" ht="15">
      <c r="A128" t="s">
        <v>161</v>
      </c>
      <c r="B128" t="s">
        <v>162</v>
      </c>
      <c r="C128">
        <v>25.2</v>
      </c>
      <c r="D128">
        <v>35.71</v>
      </c>
      <c r="E128">
        <v>69</v>
      </c>
      <c r="F128">
        <v>93.15</v>
      </c>
      <c r="H128">
        <v>1</v>
      </c>
      <c r="I128" s="11">
        <v>4</v>
      </c>
      <c r="J128" s="23">
        <f t="shared" si="16"/>
        <v>0</v>
      </c>
      <c r="K128" s="8">
        <f t="shared" si="17"/>
        <v>0</v>
      </c>
      <c r="L128" s="23">
        <f t="shared" si="18"/>
        <v>69</v>
      </c>
      <c r="M128" s="8">
        <f t="shared" si="19"/>
        <v>35.71</v>
      </c>
      <c r="Q128">
        <v>72.45</v>
      </c>
    </row>
    <row r="129" spans="1:17" ht="15">
      <c r="A129" t="s">
        <v>163</v>
      </c>
      <c r="B129" t="s">
        <v>162</v>
      </c>
      <c r="C129">
        <v>2.1</v>
      </c>
      <c r="D129">
        <v>2.98</v>
      </c>
      <c r="E129">
        <v>6.05</v>
      </c>
      <c r="F129">
        <v>7.9</v>
      </c>
      <c r="G129">
        <v>6</v>
      </c>
      <c r="I129" s="11">
        <v>4</v>
      </c>
      <c r="J129" s="23">
        <f t="shared" si="16"/>
        <v>36.3</v>
      </c>
      <c r="K129" s="8">
        <f t="shared" si="17"/>
        <v>17.88</v>
      </c>
      <c r="L129" s="23">
        <f t="shared" si="18"/>
        <v>0</v>
      </c>
      <c r="M129" s="8">
        <f t="shared" si="19"/>
        <v>0</v>
      </c>
      <c r="Q129">
        <v>6.4</v>
      </c>
    </row>
    <row r="130" spans="1:17" ht="15">
      <c r="A130" t="s">
        <v>169</v>
      </c>
      <c r="B130" t="s">
        <v>170</v>
      </c>
      <c r="C130">
        <v>5.1</v>
      </c>
      <c r="D130">
        <v>34.45</v>
      </c>
      <c r="E130">
        <v>49.22</v>
      </c>
      <c r="F130">
        <v>73.9</v>
      </c>
      <c r="G130">
        <v>1</v>
      </c>
      <c r="H130">
        <v>1</v>
      </c>
      <c r="I130" s="11">
        <v>5</v>
      </c>
      <c r="J130" s="23">
        <f t="shared" si="16"/>
        <v>49.22</v>
      </c>
      <c r="K130" s="8">
        <f t="shared" si="17"/>
        <v>34.45</v>
      </c>
      <c r="L130" s="23">
        <f t="shared" si="18"/>
        <v>49.22</v>
      </c>
      <c r="M130" s="8">
        <f t="shared" si="19"/>
        <v>34.45</v>
      </c>
      <c r="Q130">
        <v>51.7</v>
      </c>
    </row>
    <row r="131" spans="1:17" ht="15">
      <c r="A131" t="s">
        <v>171</v>
      </c>
      <c r="B131" t="s">
        <v>172</v>
      </c>
      <c r="C131">
        <v>0.8</v>
      </c>
      <c r="D131">
        <v>5.3</v>
      </c>
      <c r="E131">
        <v>7.65</v>
      </c>
      <c r="F131">
        <v>9.95</v>
      </c>
      <c r="G131">
        <v>4</v>
      </c>
      <c r="H131">
        <v>4</v>
      </c>
      <c r="I131" s="11">
        <v>5</v>
      </c>
      <c r="J131" s="23">
        <f t="shared" si="16"/>
        <v>30.6</v>
      </c>
      <c r="K131" s="8">
        <f t="shared" si="17"/>
        <v>21.2</v>
      </c>
      <c r="L131" s="23">
        <f t="shared" si="18"/>
        <v>30.6</v>
      </c>
      <c r="M131" s="8">
        <f t="shared" si="19"/>
        <v>21.2</v>
      </c>
      <c r="Q131">
        <v>8.05</v>
      </c>
    </row>
    <row r="132" spans="1:17" ht="15">
      <c r="A132" t="s">
        <v>173</v>
      </c>
      <c r="B132" t="s">
        <v>174</v>
      </c>
      <c r="C132">
        <v>1.1</v>
      </c>
      <c r="D132">
        <v>6.27</v>
      </c>
      <c r="E132">
        <v>9.05</v>
      </c>
      <c r="F132">
        <v>11.95</v>
      </c>
      <c r="G132">
        <v>4</v>
      </c>
      <c r="H132">
        <v>4</v>
      </c>
      <c r="I132" s="11">
        <v>5</v>
      </c>
      <c r="J132" s="23">
        <f t="shared" si="16"/>
        <v>36.2</v>
      </c>
      <c r="K132" s="8">
        <f t="shared" si="17"/>
        <v>25.08</v>
      </c>
      <c r="L132" s="23">
        <f t="shared" si="18"/>
        <v>36.2</v>
      </c>
      <c r="M132" s="8">
        <f t="shared" si="19"/>
        <v>25.08</v>
      </c>
      <c r="Q132">
        <v>9.55</v>
      </c>
    </row>
    <row r="133" spans="1:17" ht="15">
      <c r="A133" t="s">
        <v>190</v>
      </c>
      <c r="B133" t="s">
        <v>191</v>
      </c>
      <c r="C133">
        <v>1</v>
      </c>
      <c r="D133">
        <v>5.03</v>
      </c>
      <c r="E133">
        <v>7.8</v>
      </c>
      <c r="F133">
        <v>10.1</v>
      </c>
      <c r="G133">
        <v>1</v>
      </c>
      <c r="H133">
        <v>3</v>
      </c>
      <c r="I133" s="11">
        <v>5</v>
      </c>
      <c r="J133" s="23">
        <f t="shared" si="16"/>
        <v>7.8</v>
      </c>
      <c r="K133" s="8">
        <f t="shared" si="17"/>
        <v>5.03</v>
      </c>
      <c r="L133" s="23">
        <f t="shared" si="18"/>
        <v>23.4</v>
      </c>
      <c r="M133" s="8">
        <f t="shared" si="19"/>
        <v>15.09</v>
      </c>
      <c r="P133" t="s">
        <v>223</v>
      </c>
      <c r="Q133">
        <v>8.2</v>
      </c>
    </row>
    <row r="134" spans="1:17" ht="15">
      <c r="A134" t="s">
        <v>176</v>
      </c>
      <c r="B134" t="s">
        <v>175</v>
      </c>
      <c r="C134">
        <v>2.1</v>
      </c>
      <c r="D134">
        <v>5.71</v>
      </c>
      <c r="E134">
        <v>8.7</v>
      </c>
      <c r="F134">
        <v>11.3</v>
      </c>
      <c r="G134">
        <v>2</v>
      </c>
      <c r="H134">
        <v>2</v>
      </c>
      <c r="I134" s="11">
        <v>5</v>
      </c>
      <c r="J134" s="23">
        <f t="shared" si="16"/>
        <v>17.4</v>
      </c>
      <c r="K134" s="8">
        <f t="shared" si="17"/>
        <v>11.42</v>
      </c>
      <c r="L134" s="23">
        <f t="shared" si="18"/>
        <v>17.4</v>
      </c>
      <c r="M134" s="8">
        <f t="shared" si="19"/>
        <v>11.42</v>
      </c>
      <c r="P134" t="s">
        <v>222</v>
      </c>
      <c r="Q134">
        <v>9.15</v>
      </c>
    </row>
    <row r="135" spans="1:17" ht="15">
      <c r="A135" t="s">
        <v>152</v>
      </c>
      <c r="B135" t="s">
        <v>58</v>
      </c>
      <c r="C135">
        <v>0.75</v>
      </c>
      <c r="D135">
        <v>7.75</v>
      </c>
      <c r="E135">
        <v>11.9</v>
      </c>
      <c r="F135">
        <v>15.75</v>
      </c>
      <c r="G135">
        <v>1</v>
      </c>
      <c r="H135">
        <v>2</v>
      </c>
      <c r="I135" s="11">
        <v>5</v>
      </c>
      <c r="J135" s="23">
        <f t="shared" si="16"/>
        <v>11.9</v>
      </c>
      <c r="K135" s="8">
        <f t="shared" si="17"/>
        <v>7.75</v>
      </c>
      <c r="L135" s="23">
        <f t="shared" si="18"/>
        <v>23.8</v>
      </c>
      <c r="M135" s="8">
        <f t="shared" si="19"/>
        <v>15.5</v>
      </c>
      <c r="P135" t="s">
        <v>228</v>
      </c>
      <c r="Q135">
        <v>12.5</v>
      </c>
    </row>
    <row r="136" spans="1:17" ht="15">
      <c r="A136" t="s">
        <v>153</v>
      </c>
      <c r="B136" t="s">
        <v>67</v>
      </c>
      <c r="C136">
        <v>0.9</v>
      </c>
      <c r="D136">
        <v>8.25</v>
      </c>
      <c r="E136">
        <v>12.65</v>
      </c>
      <c r="F136">
        <v>16.65</v>
      </c>
      <c r="G136">
        <v>1</v>
      </c>
      <c r="H136">
        <v>2</v>
      </c>
      <c r="I136" s="11">
        <v>5</v>
      </c>
      <c r="J136" s="23">
        <f t="shared" si="16"/>
        <v>12.65</v>
      </c>
      <c r="K136" s="8">
        <f t="shared" si="17"/>
        <v>8.25</v>
      </c>
      <c r="L136" s="23">
        <f t="shared" si="18"/>
        <v>25.3</v>
      </c>
      <c r="M136" s="8">
        <f t="shared" si="19"/>
        <v>16.5</v>
      </c>
      <c r="Q136">
        <v>13.28</v>
      </c>
    </row>
    <row r="137" spans="1:17" ht="15">
      <c r="A137" t="s">
        <v>156</v>
      </c>
      <c r="B137" t="s">
        <v>67</v>
      </c>
      <c r="C137">
        <v>2.25</v>
      </c>
      <c r="D137">
        <v>16.23</v>
      </c>
      <c r="E137">
        <v>24.95</v>
      </c>
      <c r="F137">
        <v>32.85</v>
      </c>
      <c r="G137">
        <v>1</v>
      </c>
      <c r="H137">
        <v>2</v>
      </c>
      <c r="I137" s="11">
        <v>6</v>
      </c>
      <c r="J137" s="23">
        <f t="shared" si="16"/>
        <v>24.95</v>
      </c>
      <c r="K137" s="8">
        <f t="shared" si="17"/>
        <v>16.23</v>
      </c>
      <c r="L137" s="23">
        <f t="shared" si="18"/>
        <v>49.9</v>
      </c>
      <c r="M137" s="8">
        <f t="shared" si="19"/>
        <v>32.46</v>
      </c>
      <c r="P137" t="s">
        <v>224</v>
      </c>
      <c r="Q137">
        <v>26.2</v>
      </c>
    </row>
    <row r="138" spans="1:17" ht="15">
      <c r="A138" t="s">
        <v>157</v>
      </c>
      <c r="B138" t="s">
        <v>58</v>
      </c>
      <c r="C138">
        <v>0.27</v>
      </c>
      <c r="D138">
        <v>10.4</v>
      </c>
      <c r="E138">
        <v>16</v>
      </c>
      <c r="F138">
        <v>21.15</v>
      </c>
      <c r="G138">
        <v>1</v>
      </c>
      <c r="H138">
        <v>1</v>
      </c>
      <c r="I138" s="11">
        <v>6</v>
      </c>
      <c r="J138" s="23">
        <f t="shared" si="16"/>
        <v>16</v>
      </c>
      <c r="K138" s="8">
        <f t="shared" si="17"/>
        <v>10.4</v>
      </c>
      <c r="L138" s="23">
        <f t="shared" si="18"/>
        <v>16</v>
      </c>
      <c r="M138" s="8">
        <f t="shared" si="19"/>
        <v>10.4</v>
      </c>
      <c r="P138" t="s">
        <v>225</v>
      </c>
      <c r="Q138">
        <v>16.8</v>
      </c>
    </row>
    <row r="139" spans="1:17" ht="15">
      <c r="A139" t="s">
        <v>154</v>
      </c>
      <c r="B139" t="s">
        <v>67</v>
      </c>
      <c r="C139">
        <v>1.35</v>
      </c>
      <c r="D139">
        <v>9.73</v>
      </c>
      <c r="E139">
        <v>14.9</v>
      </c>
      <c r="F139">
        <v>19.65</v>
      </c>
      <c r="G139">
        <v>1</v>
      </c>
      <c r="H139">
        <v>2</v>
      </c>
      <c r="I139" s="11">
        <v>6</v>
      </c>
      <c r="J139" s="23">
        <f t="shared" si="16"/>
        <v>14.9</v>
      </c>
      <c r="K139" s="8">
        <f t="shared" si="17"/>
        <v>9.73</v>
      </c>
      <c r="L139" s="23">
        <f t="shared" si="18"/>
        <v>29.8</v>
      </c>
      <c r="M139" s="8">
        <f t="shared" si="19"/>
        <v>19.46</v>
      </c>
      <c r="P139" t="s">
        <v>226</v>
      </c>
      <c r="Q139">
        <v>15.65</v>
      </c>
    </row>
    <row r="140" spans="1:17" ht="15">
      <c r="A140" t="s">
        <v>155</v>
      </c>
      <c r="B140" t="s">
        <v>58</v>
      </c>
      <c r="C140">
        <v>1.65</v>
      </c>
      <c r="D140">
        <v>12.87</v>
      </c>
      <c r="E140">
        <v>19.8</v>
      </c>
      <c r="F140">
        <v>26.15</v>
      </c>
      <c r="G140">
        <v>1</v>
      </c>
      <c r="H140">
        <v>2</v>
      </c>
      <c r="I140" s="11">
        <v>6</v>
      </c>
      <c r="J140" s="23">
        <f t="shared" si="16"/>
        <v>19.8</v>
      </c>
      <c r="K140" s="8">
        <f t="shared" si="17"/>
        <v>12.87</v>
      </c>
      <c r="L140" s="23">
        <f t="shared" si="18"/>
        <v>39.6</v>
      </c>
      <c r="M140" s="8">
        <f t="shared" si="19"/>
        <v>25.74</v>
      </c>
      <c r="P140" t="s">
        <v>227</v>
      </c>
      <c r="Q140">
        <v>20.79</v>
      </c>
    </row>
    <row r="141" spans="9:13" ht="15">
      <c r="I141" s="12"/>
      <c r="J141" s="27">
        <f>SUM(J124:J140)</f>
        <v>389.81999999999994</v>
      </c>
      <c r="K141" s="12">
        <f>SUM(K124:K140)</f>
        <v>253.60999999999999</v>
      </c>
      <c r="L141" s="27">
        <f>SUM(L124:L140)</f>
        <v>605.97</v>
      </c>
      <c r="M141" s="12">
        <f>SUM(M124:M140)</f>
        <v>398.0799999999999</v>
      </c>
    </row>
    <row r="142" spans="9:13" ht="15">
      <c r="I142" s="12"/>
      <c r="J142" s="27"/>
      <c r="K142" s="12"/>
      <c r="L142" s="27"/>
      <c r="M142" s="12"/>
    </row>
    <row r="143" spans="1:17" ht="15">
      <c r="A143" t="s">
        <v>177</v>
      </c>
      <c r="B143" t="s">
        <v>178</v>
      </c>
      <c r="C143">
        <v>14.4</v>
      </c>
      <c r="D143">
        <v>62.9</v>
      </c>
      <c r="E143">
        <v>89.85</v>
      </c>
      <c r="F143">
        <v>124</v>
      </c>
      <c r="H143">
        <v>1</v>
      </c>
      <c r="I143" s="6">
        <v>7</v>
      </c>
      <c r="J143" s="23">
        <f aca="true" t="shared" si="20" ref="J143:J151">SUM(E143*G143)</f>
        <v>0</v>
      </c>
      <c r="K143" s="8">
        <f aca="true" t="shared" si="21" ref="K143:K151">SUM(D143*G143)</f>
        <v>0</v>
      </c>
      <c r="L143" s="23">
        <f aca="true" t="shared" si="22" ref="L143:L151">SUM(E143*H143)</f>
        <v>89.85</v>
      </c>
      <c r="M143" s="8">
        <f aca="true" t="shared" si="23" ref="M143:M151">SUM(D143*H143)</f>
        <v>62.9</v>
      </c>
      <c r="Q143">
        <v>94.35</v>
      </c>
    </row>
    <row r="144" spans="1:17" ht="15">
      <c r="A144" t="s">
        <v>179</v>
      </c>
      <c r="B144" t="s">
        <v>178</v>
      </c>
      <c r="C144">
        <v>1.2</v>
      </c>
      <c r="D144">
        <v>5.24</v>
      </c>
      <c r="E144">
        <v>7.9</v>
      </c>
      <c r="F144">
        <v>10.45</v>
      </c>
      <c r="G144">
        <v>3</v>
      </c>
      <c r="I144" s="6">
        <v>7</v>
      </c>
      <c r="J144" s="23">
        <f t="shared" si="20"/>
        <v>23.700000000000003</v>
      </c>
      <c r="K144" s="8">
        <f t="shared" si="21"/>
        <v>15.72</v>
      </c>
      <c r="L144" s="23">
        <f t="shared" si="22"/>
        <v>0</v>
      </c>
      <c r="M144" s="8">
        <f t="shared" si="23"/>
        <v>0</v>
      </c>
      <c r="Q144">
        <v>8.3</v>
      </c>
    </row>
    <row r="145" spans="1:17" ht="15">
      <c r="A145" t="s">
        <v>184</v>
      </c>
      <c r="B145" t="s">
        <v>185</v>
      </c>
      <c r="C145">
        <v>2</v>
      </c>
      <c r="D145">
        <v>6.05</v>
      </c>
      <c r="E145">
        <v>9.25</v>
      </c>
      <c r="F145">
        <v>12.85</v>
      </c>
      <c r="G145">
        <v>4</v>
      </c>
      <c r="I145" s="6">
        <v>7</v>
      </c>
      <c r="J145" s="23">
        <f t="shared" si="20"/>
        <v>37</v>
      </c>
      <c r="K145" s="8">
        <f t="shared" si="21"/>
        <v>24.2</v>
      </c>
      <c r="L145" s="23">
        <f t="shared" si="22"/>
        <v>0</v>
      </c>
      <c r="M145" s="8">
        <f t="shared" si="23"/>
        <v>0</v>
      </c>
      <c r="Q145">
        <v>9.75</v>
      </c>
    </row>
    <row r="146" spans="1:17" ht="15">
      <c r="A146" t="s">
        <v>186</v>
      </c>
      <c r="B146" t="s">
        <v>187</v>
      </c>
      <c r="C146">
        <v>2</v>
      </c>
      <c r="D146">
        <v>6.32</v>
      </c>
      <c r="E146">
        <v>9.65</v>
      </c>
      <c r="F146">
        <v>13.4</v>
      </c>
      <c r="G146">
        <v>4</v>
      </c>
      <c r="I146" s="6">
        <v>7</v>
      </c>
      <c r="J146" s="23">
        <f t="shared" si="20"/>
        <v>38.6</v>
      </c>
      <c r="K146" s="8">
        <f t="shared" si="21"/>
        <v>25.28</v>
      </c>
      <c r="L146" s="23">
        <f t="shared" si="22"/>
        <v>0</v>
      </c>
      <c r="M146" s="8">
        <f t="shared" si="23"/>
        <v>0</v>
      </c>
      <c r="Q146">
        <v>10.15</v>
      </c>
    </row>
    <row r="147" spans="1:17" ht="15">
      <c r="A147" t="s">
        <v>188</v>
      </c>
      <c r="B147" t="s">
        <v>189</v>
      </c>
      <c r="C147">
        <v>2</v>
      </c>
      <c r="D147">
        <v>6.49</v>
      </c>
      <c r="E147">
        <v>9.9</v>
      </c>
      <c r="F147">
        <v>13.75</v>
      </c>
      <c r="G147">
        <v>4</v>
      </c>
      <c r="I147" s="6">
        <v>7</v>
      </c>
      <c r="J147" s="23">
        <f t="shared" si="20"/>
        <v>39.6</v>
      </c>
      <c r="K147" s="8">
        <f t="shared" si="21"/>
        <v>25.96</v>
      </c>
      <c r="L147" s="23">
        <f t="shared" si="22"/>
        <v>0</v>
      </c>
      <c r="M147" s="8">
        <f t="shared" si="23"/>
        <v>0</v>
      </c>
      <c r="Q147">
        <v>10.4</v>
      </c>
    </row>
    <row r="148" spans="1:17" ht="15">
      <c r="A148" t="s">
        <v>192</v>
      </c>
      <c r="B148" t="s">
        <v>193</v>
      </c>
      <c r="C148">
        <v>1.3</v>
      </c>
      <c r="D148">
        <v>31.5</v>
      </c>
      <c r="E148">
        <v>42</v>
      </c>
      <c r="F148">
        <v>56.05</v>
      </c>
      <c r="H148">
        <v>1</v>
      </c>
      <c r="I148" s="6">
        <v>7</v>
      </c>
      <c r="J148" s="23">
        <f t="shared" si="20"/>
        <v>0</v>
      </c>
      <c r="K148" s="8">
        <f t="shared" si="21"/>
        <v>0</v>
      </c>
      <c r="L148" s="23">
        <f t="shared" si="22"/>
        <v>42</v>
      </c>
      <c r="M148" s="8">
        <f t="shared" si="23"/>
        <v>31.5</v>
      </c>
      <c r="P148" t="s">
        <v>231</v>
      </c>
      <c r="Q148">
        <v>44.1</v>
      </c>
    </row>
    <row r="149" spans="1:17" ht="15">
      <c r="A149" t="s">
        <v>198</v>
      </c>
      <c r="B149" t="s">
        <v>199</v>
      </c>
      <c r="C149">
        <v>0.4</v>
      </c>
      <c r="D149">
        <v>2.08</v>
      </c>
      <c r="E149">
        <v>3.15</v>
      </c>
      <c r="F149">
        <v>4.3</v>
      </c>
      <c r="G149">
        <v>6</v>
      </c>
      <c r="H149">
        <v>12</v>
      </c>
      <c r="I149" s="6">
        <v>7</v>
      </c>
      <c r="J149" s="23">
        <f t="shared" si="20"/>
        <v>18.9</v>
      </c>
      <c r="K149" s="8">
        <f t="shared" si="21"/>
        <v>12.48</v>
      </c>
      <c r="L149" s="23">
        <f t="shared" si="22"/>
        <v>37.8</v>
      </c>
      <c r="M149" s="8">
        <f t="shared" si="23"/>
        <v>24.96</v>
      </c>
      <c r="P149" t="s">
        <v>230</v>
      </c>
      <c r="Q149">
        <v>3.35</v>
      </c>
    </row>
    <row r="150" spans="1:17" ht="15">
      <c r="A150" t="s">
        <v>200</v>
      </c>
      <c r="B150" t="s">
        <v>201</v>
      </c>
      <c r="C150">
        <v>2.1</v>
      </c>
      <c r="D150">
        <v>5.89</v>
      </c>
      <c r="E150">
        <v>9</v>
      </c>
      <c r="F150">
        <v>11.65</v>
      </c>
      <c r="G150">
        <v>4</v>
      </c>
      <c r="H150">
        <v>8</v>
      </c>
      <c r="I150" s="6">
        <v>7</v>
      </c>
      <c r="J150" s="23">
        <f t="shared" si="20"/>
        <v>36</v>
      </c>
      <c r="K150" s="8">
        <f t="shared" si="21"/>
        <v>23.56</v>
      </c>
      <c r="L150" s="23">
        <f t="shared" si="22"/>
        <v>72</v>
      </c>
      <c r="M150" s="8">
        <f t="shared" si="23"/>
        <v>47.12</v>
      </c>
      <c r="P150" t="s">
        <v>229</v>
      </c>
      <c r="Q150">
        <v>9.45</v>
      </c>
    </row>
    <row r="151" spans="1:13" ht="15">
      <c r="A151" t="s">
        <v>232</v>
      </c>
      <c r="B151" t="s">
        <v>233</v>
      </c>
      <c r="C151">
        <v>1</v>
      </c>
      <c r="E151">
        <v>35</v>
      </c>
      <c r="F151">
        <v>38.5</v>
      </c>
      <c r="G151">
        <v>1</v>
      </c>
      <c r="H151">
        <v>1</v>
      </c>
      <c r="I151" s="6">
        <v>7</v>
      </c>
      <c r="J151" s="23">
        <f t="shared" si="20"/>
        <v>35</v>
      </c>
      <c r="K151" s="8">
        <f t="shared" si="21"/>
        <v>0</v>
      </c>
      <c r="L151" s="23">
        <f t="shared" si="22"/>
        <v>35</v>
      </c>
      <c r="M151" s="8">
        <f t="shared" si="23"/>
        <v>0</v>
      </c>
    </row>
    <row r="152" spans="10:13" ht="15">
      <c r="J152" s="23">
        <f>SUM(J143:J151)</f>
        <v>228.8</v>
      </c>
      <c r="K152" s="7">
        <f>SUM(K143:K151)</f>
        <v>127.2</v>
      </c>
      <c r="L152" s="23">
        <f>SUM(L143:L151)</f>
        <v>276.65</v>
      </c>
      <c r="M152" s="7">
        <f>SUM(M143:M151)</f>
        <v>166.48000000000002</v>
      </c>
    </row>
    <row r="153" spans="7:13" ht="15">
      <c r="G153" s="37" t="s">
        <v>238</v>
      </c>
      <c r="H153" s="37"/>
      <c r="I153" s="17"/>
      <c r="J153" s="28">
        <f>SUM(J152+J123+J107+J141+J71)</f>
        <v>3996.5299999999997</v>
      </c>
      <c r="K153" s="19">
        <f>SUM(K152,K141,K123,K107,K71)</f>
        <v>2645.91</v>
      </c>
      <c r="L153" s="28">
        <f>SUM(L152+L123+L107+L141+L71)</f>
        <v>7523.910000000001</v>
      </c>
      <c r="M153" s="19">
        <f>SUM(M152,M141,M123,M107,M71)</f>
        <v>5061.2300000000005</v>
      </c>
    </row>
    <row r="154" spans="10:13" ht="15">
      <c r="J154" s="23"/>
      <c r="K154" s="8"/>
      <c r="L154" s="23"/>
      <c r="M154" s="8"/>
    </row>
    <row r="155" spans="10:16" ht="47.25" customHeight="1">
      <c r="J155" s="23"/>
      <c r="K155" s="21" t="s">
        <v>242</v>
      </c>
      <c r="L155" s="23"/>
      <c r="M155" s="21" t="s">
        <v>242</v>
      </c>
      <c r="P155" s="18" t="s">
        <v>244</v>
      </c>
    </row>
    <row r="156" spans="7:13" ht="16.5" customHeight="1">
      <c r="G156" s="37"/>
      <c r="H156" s="37"/>
      <c r="I156" s="39"/>
      <c r="J156" s="23"/>
      <c r="K156" s="24">
        <f>SUM(K153*0.2)</f>
        <v>529.182</v>
      </c>
      <c r="L156" s="23"/>
      <c r="M156" s="24">
        <f>SUM(M153*0.24)</f>
        <v>1214.6952</v>
      </c>
    </row>
    <row r="157" spans="10:13" ht="39.75" customHeight="1">
      <c r="J157" s="29" t="s">
        <v>243</v>
      </c>
      <c r="K157" s="22"/>
      <c r="L157" s="29" t="s">
        <v>243</v>
      </c>
      <c r="M157" s="22"/>
    </row>
    <row r="158" spans="7:13" ht="15">
      <c r="G158" s="37"/>
      <c r="H158" s="37"/>
      <c r="I158" s="39"/>
      <c r="J158" s="23">
        <f>SUM(J153-K156)</f>
        <v>3467.348</v>
      </c>
      <c r="K158" s="24"/>
      <c r="L158" s="23">
        <f>SUM(L153-M156)</f>
        <v>6309.214800000001</v>
      </c>
      <c r="M158" s="24"/>
    </row>
  </sheetData>
  <sheetProtection/>
  <mergeCells count="6">
    <mergeCell ref="P4:P6"/>
    <mergeCell ref="G153:H153"/>
    <mergeCell ref="P108:P109"/>
    <mergeCell ref="G156:I156"/>
    <mergeCell ref="G158:I158"/>
    <mergeCell ref="P36:P39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</dc:creator>
  <cp:keywords/>
  <dc:description/>
  <cp:lastModifiedBy>Ches</cp:lastModifiedBy>
  <dcterms:created xsi:type="dcterms:W3CDTF">2018-03-27T01:55:04Z</dcterms:created>
  <dcterms:modified xsi:type="dcterms:W3CDTF">2018-04-03T03:25:53Z</dcterms:modified>
  <cp:category/>
  <cp:version/>
  <cp:contentType/>
  <cp:contentStatus/>
</cp:coreProperties>
</file>